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codeName="{3D1A710C-6663-3D7B-7F91-EC182F24A4BC}"/>
  <workbookPr codeName="ThisWorkbook" hidePivotFieldList="1"/>
  <mc:AlternateContent xmlns:mc="http://schemas.openxmlformats.org/markup-compatibility/2006">
    <mc:Choice Requires="x15">
      <x15ac:absPath xmlns:x15ac="http://schemas.microsoft.com/office/spreadsheetml/2010/11/ac" url="C:\Users\fulloonl\Desktop\Namoi AQMN Data\"/>
    </mc:Choice>
  </mc:AlternateContent>
  <xr:revisionPtr revIDLastSave="0" documentId="8_{E182B232-FF7D-415B-9ED7-7F9F3878E19E}" xr6:coauthVersionLast="36" xr6:coauthVersionMax="36" xr10:uidLastSave="{00000000-0000-0000-0000-000000000000}"/>
  <bookViews>
    <workbookView xWindow="0" yWindow="0" windowWidth="28800" windowHeight="13425" firstSheet="1" activeTab="5" xr2:uid="{00000000-000D-0000-FFFF-FFFF00000000}"/>
  </bookViews>
  <sheets>
    <sheet name="Instructions" sheetId="9" r:id="rId1"/>
    <sheet name="Meta data_sheet" sheetId="6" r:id="rId2"/>
    <sheet name="Meta data_lookup" sheetId="7" r:id="rId3"/>
    <sheet name="Raw data_sheet" sheetId="1" r:id="rId4"/>
    <sheet name="Raw data_format" sheetId="2" r:id="rId5"/>
    <sheet name="24hr_PM10_chart" sheetId="8" r:id="rId6"/>
    <sheet name="24hr_PM2.5_chart" sheetId="11" r:id="rId7"/>
  </sheets>
  <definedNames>
    <definedName name="_xlnm._FilterDatabase" localSheetId="4" hidden="1">'Raw data_format'!$A$1:$F$8</definedName>
    <definedName name="_xlnm._FilterDatabase" localSheetId="3" hidden="1">'Raw data_sheet'!$A$1:$U$745</definedName>
    <definedName name="AQI">'Raw data_sheet'!#REF!</definedName>
    <definedName name="Compliance">'Meta data_lookup'!#REF!</definedName>
    <definedName name="Plot_Range">'Raw data_sheet'!$R$2:$R$745</definedName>
    <definedName name="Plot_Range2">'Raw data_sheet'!$S$2:$S$745</definedName>
    <definedName name="Plot_Range3">'Raw data_sheet'!$T$2:$T$745</definedName>
    <definedName name="Plot_Range4">'Raw data_sheet'!$U$2:$U$745</definedName>
    <definedName name="Premises">'Meta data_lookup'!#REF!</definedName>
    <definedName name="Station">'Meta data_lookup'!$A$2:$A$5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551" i="1" l="1"/>
  <c r="H452" i="1"/>
  <c r="F452" i="1" l="1"/>
  <c r="F551" i="1"/>
  <c r="F211" i="1" l="1"/>
  <c r="H211" i="1"/>
  <c r="I211" i="1"/>
  <c r="K211" i="1"/>
  <c r="F209" i="1"/>
  <c r="H209" i="1"/>
  <c r="I209" i="1"/>
  <c r="K209" i="1"/>
  <c r="F210" i="1"/>
  <c r="H210" i="1"/>
  <c r="I210" i="1"/>
  <c r="K210" i="1"/>
  <c r="H212" i="1"/>
  <c r="K212" i="1"/>
  <c r="H213" i="1"/>
  <c r="K213" i="1"/>
  <c r="H214" i="1"/>
  <c r="K214" i="1"/>
  <c r="H215" i="1"/>
  <c r="K215" i="1"/>
  <c r="H216" i="1"/>
  <c r="K216" i="1"/>
  <c r="H217" i="1"/>
  <c r="K217" i="1"/>
  <c r="H218" i="1"/>
  <c r="K218" i="1"/>
  <c r="H219" i="1"/>
  <c r="K219" i="1"/>
  <c r="H220" i="1"/>
  <c r="K220" i="1"/>
  <c r="H221" i="1"/>
  <c r="K221" i="1"/>
  <c r="H222" i="1"/>
  <c r="K222" i="1"/>
  <c r="H223" i="1"/>
  <c r="K223" i="1"/>
  <c r="H224" i="1"/>
  <c r="K224" i="1"/>
  <c r="H225" i="1"/>
  <c r="K225" i="1"/>
  <c r="H226" i="1"/>
  <c r="K226" i="1"/>
  <c r="H227" i="1"/>
  <c r="K227" i="1"/>
  <c r="H228" i="1"/>
  <c r="K228" i="1"/>
  <c r="H229" i="1"/>
  <c r="K229" i="1"/>
  <c r="H230" i="1"/>
  <c r="K230" i="1"/>
  <c r="H231" i="1"/>
  <c r="K231" i="1"/>
  <c r="H232" i="1"/>
  <c r="K232" i="1"/>
  <c r="H233" i="1"/>
  <c r="K233" i="1"/>
  <c r="H234" i="1"/>
  <c r="K234" i="1"/>
  <c r="E5" i="6" l="1"/>
  <c r="N146" i="1" l="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2" i="1" l="1"/>
  <c r="O2" i="1"/>
  <c r="P2" i="1"/>
  <c r="Q2" i="1"/>
  <c r="N3" i="1"/>
  <c r="O3" i="1"/>
  <c r="P3" i="1"/>
  <c r="Q3" i="1"/>
  <c r="N4" i="1"/>
  <c r="O4" i="1"/>
  <c r="P4" i="1"/>
  <c r="Q4" i="1"/>
  <c r="N5" i="1"/>
  <c r="O5" i="1"/>
  <c r="P5" i="1"/>
  <c r="Q5" i="1"/>
  <c r="N6" i="1"/>
  <c r="O6" i="1"/>
  <c r="P6" i="1"/>
  <c r="Q6" i="1"/>
  <c r="N7" i="1"/>
  <c r="O7" i="1"/>
  <c r="P7" i="1"/>
  <c r="Q7" i="1"/>
  <c r="N8" i="1"/>
  <c r="O8" i="1"/>
  <c r="P8" i="1"/>
  <c r="Q8" i="1"/>
  <c r="N9" i="1"/>
  <c r="O9" i="1"/>
  <c r="P9" i="1"/>
  <c r="Q9" i="1"/>
  <c r="N10" i="1"/>
  <c r="O10" i="1"/>
  <c r="P10" i="1"/>
  <c r="Q10" i="1"/>
  <c r="N11" i="1"/>
  <c r="O11" i="1"/>
  <c r="P11" i="1"/>
  <c r="Q11" i="1"/>
  <c r="N12" i="1"/>
  <c r="O12" i="1"/>
  <c r="P12" i="1"/>
  <c r="Q12" i="1"/>
  <c r="N13" i="1"/>
  <c r="O13" i="1"/>
  <c r="P13" i="1"/>
  <c r="Q13" i="1"/>
  <c r="N14" i="1"/>
  <c r="O14" i="1"/>
  <c r="P14" i="1"/>
  <c r="Q14" i="1"/>
  <c r="N15" i="1"/>
  <c r="O15" i="1"/>
  <c r="P15" i="1"/>
  <c r="Q15" i="1"/>
  <c r="N16" i="1"/>
  <c r="O16" i="1"/>
  <c r="P16" i="1"/>
  <c r="Q16" i="1"/>
  <c r="N17" i="1"/>
  <c r="O17" i="1"/>
  <c r="P17" i="1"/>
  <c r="Q17" i="1"/>
  <c r="N18" i="1"/>
  <c r="O18" i="1"/>
  <c r="P18" i="1"/>
  <c r="Q18" i="1"/>
  <c r="N19" i="1"/>
  <c r="O19" i="1"/>
  <c r="P19" i="1"/>
  <c r="Q19" i="1"/>
  <c r="N20" i="1"/>
  <c r="O20" i="1"/>
  <c r="P20" i="1"/>
  <c r="Q20" i="1"/>
  <c r="N21" i="1"/>
  <c r="O21" i="1"/>
  <c r="P21" i="1"/>
  <c r="Q21" i="1"/>
  <c r="N22" i="1"/>
  <c r="O22" i="1"/>
  <c r="P22" i="1"/>
  <c r="Q22" i="1"/>
  <c r="N23" i="1"/>
  <c r="O23" i="1"/>
  <c r="P23" i="1"/>
  <c r="Q23" i="1"/>
  <c r="N24" i="1"/>
  <c r="O24" i="1"/>
  <c r="P24" i="1"/>
  <c r="Q24" i="1"/>
  <c r="N25" i="1"/>
  <c r="O25" i="1"/>
  <c r="P25" i="1"/>
  <c r="Q25" i="1"/>
  <c r="N26" i="1"/>
  <c r="O26" i="1"/>
  <c r="P26" i="1"/>
  <c r="Q26" i="1"/>
  <c r="N27" i="1"/>
  <c r="O27" i="1"/>
  <c r="P27" i="1"/>
  <c r="Q27" i="1"/>
  <c r="N28" i="1"/>
  <c r="O28" i="1"/>
  <c r="P28" i="1"/>
  <c r="Q28" i="1"/>
  <c r="N29" i="1"/>
  <c r="O29" i="1"/>
  <c r="P29" i="1"/>
  <c r="Q29" i="1"/>
  <c r="N30" i="1"/>
  <c r="O30" i="1"/>
  <c r="P30" i="1"/>
  <c r="Q30" i="1"/>
  <c r="N31" i="1"/>
  <c r="O31" i="1"/>
  <c r="P31" i="1"/>
  <c r="Q31" i="1"/>
  <c r="N32" i="1"/>
  <c r="O32" i="1"/>
  <c r="P32" i="1"/>
  <c r="Q32" i="1"/>
  <c r="N33" i="1"/>
  <c r="O33" i="1"/>
  <c r="P33" i="1"/>
  <c r="Q33" i="1"/>
  <c r="N34" i="1"/>
  <c r="O34" i="1"/>
  <c r="P34" i="1"/>
  <c r="Q34" i="1"/>
  <c r="N35" i="1"/>
  <c r="O35" i="1"/>
  <c r="P35" i="1"/>
  <c r="Q35" i="1"/>
  <c r="N36" i="1"/>
  <c r="O36" i="1"/>
  <c r="P36" i="1"/>
  <c r="Q36" i="1"/>
  <c r="N37" i="1"/>
  <c r="O37" i="1"/>
  <c r="P37" i="1"/>
  <c r="Q37" i="1"/>
  <c r="N38" i="1"/>
  <c r="O38" i="1"/>
  <c r="P38" i="1"/>
  <c r="Q38" i="1"/>
  <c r="N39" i="1"/>
  <c r="O39" i="1"/>
  <c r="P39" i="1"/>
  <c r="Q39" i="1"/>
  <c r="N40" i="1"/>
  <c r="O40" i="1"/>
  <c r="P40" i="1"/>
  <c r="Q40" i="1"/>
  <c r="N41" i="1"/>
  <c r="O41" i="1"/>
  <c r="P41" i="1"/>
  <c r="Q41" i="1"/>
  <c r="N42" i="1"/>
  <c r="O42" i="1"/>
  <c r="P42" i="1"/>
  <c r="Q42" i="1"/>
  <c r="N43" i="1"/>
  <c r="O43" i="1"/>
  <c r="P43" i="1"/>
  <c r="Q43" i="1"/>
  <c r="N44" i="1"/>
  <c r="O44" i="1"/>
  <c r="P44" i="1"/>
  <c r="Q44" i="1"/>
  <c r="N45" i="1"/>
  <c r="O45" i="1"/>
  <c r="P45" i="1"/>
  <c r="Q45" i="1"/>
  <c r="N46" i="1"/>
  <c r="O46" i="1"/>
  <c r="P46" i="1"/>
  <c r="Q46" i="1"/>
  <c r="N47" i="1"/>
  <c r="O47" i="1"/>
  <c r="P47" i="1"/>
  <c r="Q47" i="1"/>
  <c r="N48" i="1"/>
  <c r="O48" i="1"/>
  <c r="P48" i="1"/>
  <c r="Q48" i="1"/>
  <c r="N49" i="1"/>
  <c r="O49" i="1"/>
  <c r="P49" i="1"/>
  <c r="Q49" i="1"/>
  <c r="N50" i="1"/>
  <c r="O50" i="1"/>
  <c r="P50" i="1"/>
  <c r="Q50" i="1"/>
  <c r="N51" i="1"/>
  <c r="O51" i="1"/>
  <c r="P51" i="1"/>
  <c r="Q51" i="1"/>
  <c r="N52" i="1"/>
  <c r="O52" i="1"/>
  <c r="P52" i="1"/>
  <c r="Q52" i="1"/>
  <c r="N53" i="1"/>
  <c r="O53" i="1"/>
  <c r="P53" i="1"/>
  <c r="Q53" i="1"/>
  <c r="N54" i="1"/>
  <c r="O54" i="1"/>
  <c r="P54" i="1"/>
  <c r="Q54" i="1"/>
  <c r="N55" i="1"/>
  <c r="O55" i="1"/>
  <c r="P55" i="1"/>
  <c r="Q55" i="1"/>
  <c r="N56" i="1"/>
  <c r="O56" i="1"/>
  <c r="P56" i="1"/>
  <c r="Q56" i="1"/>
  <c r="N57" i="1"/>
  <c r="O57" i="1"/>
  <c r="P57" i="1"/>
  <c r="Q57" i="1"/>
  <c r="N58" i="1"/>
  <c r="O58" i="1"/>
  <c r="P58" i="1"/>
  <c r="Q58" i="1"/>
  <c r="N59" i="1"/>
  <c r="O59" i="1"/>
  <c r="P59" i="1"/>
  <c r="Q59" i="1"/>
  <c r="N60" i="1"/>
  <c r="O60" i="1"/>
  <c r="P60" i="1"/>
  <c r="Q60" i="1"/>
  <c r="N61" i="1"/>
  <c r="O61" i="1"/>
  <c r="P61" i="1"/>
  <c r="Q61" i="1"/>
  <c r="N62" i="1"/>
  <c r="O62" i="1"/>
  <c r="P62" i="1"/>
  <c r="Q62" i="1"/>
  <c r="N63" i="1"/>
  <c r="O63" i="1"/>
  <c r="P63" i="1"/>
  <c r="Q63" i="1"/>
  <c r="N64" i="1"/>
  <c r="O64" i="1"/>
  <c r="P64" i="1"/>
  <c r="Q64" i="1"/>
  <c r="N65" i="1"/>
  <c r="O65" i="1"/>
  <c r="P65" i="1"/>
  <c r="Q65" i="1"/>
  <c r="N66" i="1"/>
  <c r="O66" i="1"/>
  <c r="P66" i="1"/>
  <c r="Q66" i="1"/>
  <c r="N67" i="1"/>
  <c r="O67" i="1"/>
  <c r="P67" i="1"/>
  <c r="Q67" i="1"/>
  <c r="N68" i="1"/>
  <c r="O68" i="1"/>
  <c r="P68" i="1"/>
  <c r="Q68" i="1"/>
  <c r="N69" i="1"/>
  <c r="O69" i="1"/>
  <c r="P69" i="1"/>
  <c r="Q69" i="1"/>
  <c r="N70" i="1"/>
  <c r="O70" i="1"/>
  <c r="P70" i="1"/>
  <c r="Q70" i="1"/>
  <c r="N71" i="1"/>
  <c r="O71" i="1"/>
  <c r="P71" i="1"/>
  <c r="Q71" i="1"/>
  <c r="N72" i="1"/>
  <c r="O72" i="1"/>
  <c r="P72" i="1"/>
  <c r="Q72" i="1"/>
  <c r="N73" i="1"/>
  <c r="O73" i="1"/>
  <c r="P73" i="1"/>
  <c r="Q73" i="1"/>
  <c r="N74" i="1"/>
  <c r="O74" i="1"/>
  <c r="P74" i="1"/>
  <c r="Q74" i="1"/>
  <c r="N75" i="1"/>
  <c r="O75" i="1"/>
  <c r="P75" i="1"/>
  <c r="Q75" i="1"/>
  <c r="N76" i="1"/>
  <c r="O76" i="1"/>
  <c r="P76" i="1"/>
  <c r="Q76" i="1"/>
  <c r="N77" i="1"/>
  <c r="O77" i="1"/>
  <c r="P77" i="1"/>
  <c r="Q77" i="1"/>
  <c r="N78" i="1"/>
  <c r="O78" i="1"/>
  <c r="P78" i="1"/>
  <c r="Q78" i="1"/>
  <c r="N79" i="1"/>
  <c r="O79" i="1"/>
  <c r="P79" i="1"/>
  <c r="Q79" i="1"/>
  <c r="N80" i="1"/>
  <c r="O80" i="1"/>
  <c r="P80" i="1"/>
  <c r="Q80" i="1"/>
  <c r="N81" i="1"/>
  <c r="O81" i="1"/>
  <c r="P81" i="1"/>
  <c r="Q81" i="1"/>
  <c r="N82" i="1"/>
  <c r="O82" i="1"/>
  <c r="P82" i="1"/>
  <c r="Q82" i="1"/>
  <c r="N83" i="1"/>
  <c r="O83" i="1"/>
  <c r="P83" i="1"/>
  <c r="Q83" i="1"/>
  <c r="N84" i="1"/>
  <c r="O84" i="1"/>
  <c r="P84" i="1"/>
  <c r="Q84" i="1"/>
  <c r="N85" i="1"/>
  <c r="O85" i="1"/>
  <c r="P85" i="1"/>
  <c r="Q85" i="1"/>
  <c r="N86" i="1"/>
  <c r="O86" i="1"/>
  <c r="P86" i="1"/>
  <c r="Q86" i="1"/>
  <c r="N87" i="1"/>
  <c r="O87" i="1"/>
  <c r="P87" i="1"/>
  <c r="Q87" i="1"/>
  <c r="N88" i="1"/>
  <c r="O88" i="1"/>
  <c r="P88" i="1"/>
  <c r="Q88" i="1"/>
  <c r="N89" i="1"/>
  <c r="O89" i="1"/>
  <c r="P89" i="1"/>
  <c r="Q89" i="1"/>
  <c r="N90" i="1"/>
  <c r="O90" i="1"/>
  <c r="P90" i="1"/>
  <c r="Q90" i="1"/>
  <c r="N91" i="1"/>
  <c r="O91" i="1"/>
  <c r="P91" i="1"/>
  <c r="Q91" i="1"/>
  <c r="N92" i="1"/>
  <c r="O92" i="1"/>
  <c r="P92" i="1"/>
  <c r="Q92" i="1"/>
  <c r="N93" i="1"/>
  <c r="O93" i="1"/>
  <c r="P93" i="1"/>
  <c r="Q93" i="1"/>
  <c r="N94" i="1"/>
  <c r="O94" i="1"/>
  <c r="P94" i="1"/>
  <c r="Q94" i="1"/>
  <c r="N95" i="1"/>
  <c r="O95" i="1"/>
  <c r="P95" i="1"/>
  <c r="Q95" i="1"/>
  <c r="N96" i="1"/>
  <c r="O96" i="1"/>
  <c r="P96" i="1"/>
  <c r="Q96" i="1"/>
  <c r="N97" i="1"/>
  <c r="O97" i="1"/>
  <c r="P97" i="1"/>
  <c r="Q97" i="1"/>
  <c r="N98" i="1"/>
  <c r="O98" i="1"/>
  <c r="P98" i="1"/>
  <c r="Q98" i="1"/>
  <c r="N99" i="1"/>
  <c r="O99" i="1"/>
  <c r="P99" i="1"/>
  <c r="Q99" i="1"/>
  <c r="N100" i="1"/>
  <c r="O100" i="1"/>
  <c r="P100" i="1"/>
  <c r="Q100" i="1"/>
  <c r="N101" i="1"/>
  <c r="O101" i="1"/>
  <c r="P101" i="1"/>
  <c r="Q101" i="1"/>
  <c r="N102" i="1"/>
  <c r="O102" i="1"/>
  <c r="P102" i="1"/>
  <c r="Q102" i="1"/>
  <c r="N103" i="1"/>
  <c r="O103" i="1"/>
  <c r="P103" i="1"/>
  <c r="Q103" i="1"/>
  <c r="N104" i="1"/>
  <c r="O104" i="1"/>
  <c r="P104" i="1"/>
  <c r="Q104" i="1"/>
  <c r="N105" i="1"/>
  <c r="O105" i="1"/>
  <c r="P105" i="1"/>
  <c r="Q105" i="1"/>
  <c r="N106" i="1"/>
  <c r="O106" i="1"/>
  <c r="P106" i="1"/>
  <c r="Q106" i="1"/>
  <c r="N107" i="1"/>
  <c r="O107" i="1"/>
  <c r="P107" i="1"/>
  <c r="Q107" i="1"/>
  <c r="N108" i="1"/>
  <c r="O108" i="1"/>
  <c r="P108" i="1"/>
  <c r="Q108" i="1"/>
  <c r="N109" i="1"/>
  <c r="O109" i="1"/>
  <c r="P109" i="1"/>
  <c r="Q109" i="1"/>
  <c r="N110" i="1"/>
  <c r="O110" i="1"/>
  <c r="P110" i="1"/>
  <c r="Q110" i="1"/>
  <c r="N111" i="1"/>
  <c r="O111" i="1"/>
  <c r="P111" i="1"/>
  <c r="Q111" i="1"/>
  <c r="N112" i="1"/>
  <c r="O112" i="1"/>
  <c r="P112" i="1"/>
  <c r="Q112" i="1"/>
  <c r="O113" i="1" l="1"/>
  <c r="O114" i="1"/>
  <c r="O119" i="1"/>
  <c r="O121" i="1"/>
  <c r="O122" i="1"/>
  <c r="O123" i="1"/>
  <c r="O125" i="1"/>
  <c r="O126" i="1"/>
  <c r="O129" i="1"/>
  <c r="O130" i="1"/>
  <c r="O134" i="1"/>
  <c r="O142" i="1"/>
  <c r="O143" i="1"/>
  <c r="O145" i="1"/>
  <c r="O147" i="1"/>
  <c r="O150" i="1"/>
  <c r="O153" i="1"/>
  <c r="O158" i="1"/>
  <c r="O159" i="1"/>
  <c r="O161" i="1"/>
  <c r="O162" i="1"/>
  <c r="O163" i="1"/>
  <c r="O164" i="1"/>
  <c r="O165" i="1"/>
  <c r="O171" i="1"/>
  <c r="O173" i="1"/>
  <c r="O174" i="1"/>
  <c r="O175" i="1"/>
  <c r="O177" i="1"/>
  <c r="O178" i="1"/>
  <c r="O179" i="1"/>
  <c r="O183" i="1"/>
  <c r="O186" i="1"/>
  <c r="O187" i="1"/>
  <c r="O189" i="1"/>
  <c r="O194" i="1"/>
  <c r="O202" i="1"/>
  <c r="O203" i="1"/>
  <c r="O204" i="1"/>
  <c r="O205" i="1"/>
  <c r="O206" i="1"/>
  <c r="O207" i="1"/>
  <c r="O210" i="1"/>
  <c r="O215" i="1"/>
  <c r="O217" i="1"/>
  <c r="O219" i="1"/>
  <c r="O222" i="1"/>
  <c r="O223" i="1"/>
  <c r="O225" i="1"/>
  <c r="O226" i="1"/>
  <c r="O227" i="1"/>
  <c r="O228" i="1"/>
  <c r="O230" i="1"/>
  <c r="O233" i="1"/>
  <c r="O234" i="1"/>
  <c r="O236" i="1"/>
  <c r="O239" i="1"/>
  <c r="O241" i="1"/>
  <c r="O243" i="1"/>
  <c r="O244" i="1"/>
  <c r="O246" i="1"/>
  <c r="O249" i="1"/>
  <c r="O250" i="1"/>
  <c r="O251" i="1"/>
  <c r="O252" i="1"/>
  <c r="O254" i="1"/>
  <c r="O255" i="1"/>
  <c r="O257" i="1"/>
  <c r="O258" i="1"/>
  <c r="O259" i="1"/>
  <c r="O260" i="1"/>
  <c r="O263" i="1"/>
  <c r="O266" i="1"/>
  <c r="O267" i="1"/>
  <c r="O268" i="1"/>
  <c r="O269" i="1"/>
  <c r="O270" i="1"/>
  <c r="O271" i="1"/>
  <c r="O273" i="1"/>
  <c r="O274" i="1"/>
  <c r="O275" i="1"/>
  <c r="O276" i="1"/>
  <c r="O278" i="1"/>
  <c r="O279" i="1"/>
  <c r="O281" i="1"/>
  <c r="O282" i="1"/>
  <c r="O283" i="1"/>
  <c r="O284" i="1"/>
  <c r="O286" i="1"/>
  <c r="O287" i="1"/>
  <c r="O289" i="1"/>
  <c r="O290" i="1"/>
  <c r="O295" i="1"/>
  <c r="O297" i="1"/>
  <c r="O299" i="1"/>
  <c r="O300" i="1"/>
  <c r="O301" i="1"/>
  <c r="O303" i="1"/>
  <c r="O305" i="1"/>
  <c r="O307" i="1"/>
  <c r="O308" i="1"/>
  <c r="O309" i="1"/>
  <c r="O311" i="1"/>
  <c r="O314" i="1"/>
  <c r="O316" i="1"/>
  <c r="O318" i="1"/>
  <c r="O319" i="1"/>
  <c r="O321" i="1"/>
  <c r="O322" i="1"/>
  <c r="O323" i="1"/>
  <c r="O324" i="1"/>
  <c r="O325" i="1"/>
  <c r="O326" i="1"/>
  <c r="O327" i="1"/>
  <c r="O329" i="1"/>
  <c r="O331" i="1"/>
  <c r="O332" i="1"/>
  <c r="O333" i="1"/>
  <c r="O335" i="1"/>
  <c r="O337" i="1"/>
  <c r="O340" i="1"/>
  <c r="O341" i="1"/>
  <c r="O342" i="1"/>
  <c r="O343" i="1"/>
  <c r="O345" i="1"/>
  <c r="O346" i="1"/>
  <c r="O347" i="1"/>
  <c r="O348" i="1"/>
  <c r="O350" i="1"/>
  <c r="O353" i="1"/>
  <c r="O355" i="1"/>
  <c r="O357" i="1"/>
  <c r="O358" i="1"/>
  <c r="O359" i="1"/>
  <c r="O362" i="1"/>
  <c r="O363" i="1"/>
  <c r="O367" i="1"/>
  <c r="O369" i="1"/>
  <c r="O370" i="1"/>
  <c r="O371" i="1"/>
  <c r="O372" i="1"/>
  <c r="O374" i="1"/>
  <c r="O375" i="1"/>
  <c r="O377" i="1"/>
  <c r="O379" i="1"/>
  <c r="O380" i="1"/>
  <c r="O385" i="1"/>
  <c r="O386" i="1"/>
  <c r="O389" i="1"/>
  <c r="O390" i="1"/>
  <c r="O391" i="1"/>
  <c r="O393" i="1"/>
  <c r="O394" i="1"/>
  <c r="O395" i="1"/>
  <c r="O396" i="1"/>
  <c r="O402" i="1"/>
  <c r="O403" i="1"/>
  <c r="O404" i="1"/>
  <c r="O405" i="1"/>
  <c r="O406" i="1"/>
  <c r="O409" i="1"/>
  <c r="O410" i="1"/>
  <c r="O412" i="1"/>
  <c r="O413" i="1"/>
  <c r="O415" i="1"/>
  <c r="O418" i="1"/>
  <c r="O420" i="1"/>
  <c r="O423" i="1"/>
  <c r="O425" i="1"/>
  <c r="O428" i="1"/>
  <c r="O429" i="1"/>
  <c r="O430" i="1"/>
  <c r="O431" i="1"/>
  <c r="O433" i="1"/>
  <c r="O434" i="1"/>
  <c r="O435" i="1"/>
  <c r="O436" i="1"/>
  <c r="O438" i="1"/>
  <c r="O439" i="1"/>
  <c r="O441" i="1"/>
  <c r="O442" i="1"/>
  <c r="O444" i="1"/>
  <c r="O445" i="1"/>
  <c r="O446" i="1"/>
  <c r="O447" i="1"/>
  <c r="O449" i="1"/>
  <c r="O450" i="1"/>
  <c r="O451" i="1"/>
  <c r="O452" i="1"/>
  <c r="O453" i="1"/>
  <c r="O454" i="1"/>
  <c r="O455" i="1"/>
  <c r="O457" i="1"/>
  <c r="O458" i="1"/>
  <c r="O459" i="1"/>
  <c r="O460" i="1"/>
  <c r="O461" i="1"/>
  <c r="O462" i="1"/>
  <c r="O463" i="1"/>
  <c r="O465" i="1"/>
  <c r="O466" i="1"/>
  <c r="O467" i="1"/>
  <c r="O468" i="1"/>
  <c r="O469" i="1"/>
  <c r="O470" i="1"/>
  <c r="O471" i="1"/>
  <c r="O473" i="1"/>
  <c r="O475" i="1"/>
  <c r="O476" i="1"/>
  <c r="O477" i="1"/>
  <c r="O478" i="1"/>
  <c r="O479" i="1"/>
  <c r="O481" i="1"/>
  <c r="O482" i="1"/>
  <c r="O484" i="1"/>
  <c r="O487" i="1"/>
  <c r="O489" i="1"/>
  <c r="O490" i="1"/>
  <c r="O491" i="1"/>
  <c r="O492" i="1"/>
  <c r="O493" i="1"/>
  <c r="O494" i="1"/>
  <c r="O495" i="1"/>
  <c r="O497" i="1"/>
  <c r="O498" i="1"/>
  <c r="O499" i="1"/>
  <c r="O500" i="1"/>
  <c r="O501" i="1"/>
  <c r="O502" i="1"/>
  <c r="O503" i="1"/>
  <c r="O505" i="1"/>
  <c r="O506" i="1"/>
  <c r="O507" i="1"/>
  <c r="O508" i="1"/>
  <c r="O509" i="1"/>
  <c r="O510" i="1"/>
  <c r="O511" i="1"/>
  <c r="O513" i="1"/>
  <c r="O514" i="1"/>
  <c r="O515" i="1"/>
  <c r="O516" i="1"/>
  <c r="O517" i="1"/>
  <c r="O525" i="1"/>
  <c r="O526" i="1"/>
  <c r="O532" i="1"/>
  <c r="O534" i="1"/>
  <c r="O535" i="1"/>
  <c r="O537" i="1"/>
  <c r="O541" i="1"/>
  <c r="O543" i="1"/>
  <c r="O544" i="1"/>
  <c r="O546" i="1"/>
  <c r="O547" i="1"/>
  <c r="O548" i="1"/>
  <c r="O549" i="1"/>
  <c r="O550" i="1"/>
  <c r="O551" i="1"/>
  <c r="O552" i="1"/>
  <c r="O554" i="1"/>
  <c r="O555" i="1"/>
  <c r="O556" i="1"/>
  <c r="O558" i="1"/>
  <c r="O559" i="1"/>
  <c r="O560" i="1"/>
  <c r="O562" i="1"/>
  <c r="O563" i="1"/>
  <c r="O564" i="1"/>
  <c r="O566" i="1"/>
  <c r="O567" i="1"/>
  <c r="O568" i="1"/>
  <c r="O571" i="1"/>
  <c r="O572" i="1"/>
  <c r="O573" i="1"/>
  <c r="O574" i="1"/>
  <c r="O575" i="1"/>
  <c r="O576" i="1"/>
  <c r="O578" i="1"/>
  <c r="O580" i="1"/>
  <c r="O581" i="1"/>
  <c r="O582" i="1"/>
  <c r="O584" i="1"/>
  <c r="O586" i="1"/>
  <c r="O589" i="1"/>
  <c r="O592" i="1"/>
  <c r="O594" i="1"/>
  <c r="O596" i="1"/>
  <c r="O597" i="1"/>
  <c r="O598" i="1"/>
  <c r="O600" i="1"/>
  <c r="O604" i="1"/>
  <c r="O605" i="1"/>
  <c r="O606" i="1"/>
  <c r="O608" i="1"/>
  <c r="O612" i="1"/>
  <c r="O613" i="1"/>
  <c r="O614" i="1"/>
  <c r="O616" i="1"/>
  <c r="O621" i="1"/>
  <c r="O622" i="1"/>
  <c r="O626" i="1"/>
  <c r="O629" i="1"/>
  <c r="O630" i="1"/>
  <c r="O632" i="1"/>
  <c r="O634" i="1"/>
  <c r="O636" i="1"/>
  <c r="O638" i="1"/>
  <c r="O640" i="1"/>
  <c r="O642" i="1"/>
  <c r="O644" i="1"/>
  <c r="O646" i="1"/>
  <c r="O648" i="1"/>
  <c r="O650" i="1"/>
  <c r="O652" i="1"/>
  <c r="O653" i="1"/>
  <c r="O654" i="1"/>
  <c r="O656" i="1"/>
  <c r="O658" i="1"/>
  <c r="O660" i="1"/>
  <c r="O670" i="1"/>
  <c r="O672" i="1"/>
  <c r="O674" i="1"/>
  <c r="O675" i="1"/>
  <c r="O676" i="1"/>
  <c r="O677" i="1"/>
  <c r="O680" i="1"/>
  <c r="O681" i="1"/>
  <c r="O682" i="1"/>
  <c r="O685" i="1"/>
  <c r="O686" i="1"/>
  <c r="O690" i="1"/>
  <c r="O692" i="1"/>
  <c r="O693" i="1"/>
  <c r="O694" i="1"/>
  <c r="O696" i="1"/>
  <c r="O698" i="1"/>
  <c r="O700" i="1"/>
  <c r="O701" i="1"/>
  <c r="O702" i="1"/>
  <c r="O704" i="1"/>
  <c r="O708" i="1"/>
  <c r="O709" i="1"/>
  <c r="O710" i="1"/>
  <c r="O712" i="1"/>
  <c r="O715" i="1"/>
  <c r="O717" i="1"/>
  <c r="O718" i="1"/>
  <c r="O720" i="1"/>
  <c r="O721" i="1"/>
  <c r="O722" i="1"/>
  <c r="O724" i="1"/>
  <c r="O725" i="1"/>
  <c r="O726" i="1"/>
  <c r="O730" i="1"/>
  <c r="O733" i="1"/>
  <c r="O734" i="1"/>
  <c r="O736" i="1"/>
  <c r="O738" i="1"/>
  <c r="O740" i="1"/>
  <c r="O742" i="1"/>
  <c r="O744" i="1"/>
  <c r="O115" i="1"/>
  <c r="O117" i="1"/>
  <c r="O120" i="1"/>
  <c r="O124" i="1"/>
  <c r="O127" i="1"/>
  <c r="O131" i="1"/>
  <c r="O133" i="1"/>
  <c r="O135" i="1"/>
  <c r="O136" i="1"/>
  <c r="O137" i="1"/>
  <c r="O139" i="1"/>
  <c r="O140" i="1"/>
  <c r="O141" i="1"/>
  <c r="O146" i="1"/>
  <c r="O148" i="1"/>
  <c r="O149" i="1"/>
  <c r="O151" i="1"/>
  <c r="O154" i="1"/>
  <c r="O155" i="1"/>
  <c r="O156" i="1"/>
  <c r="O157" i="1"/>
  <c r="O166" i="1"/>
  <c r="O167" i="1"/>
  <c r="O169" i="1"/>
  <c r="O170" i="1"/>
  <c r="O181" i="1"/>
  <c r="O185" i="1"/>
  <c r="O188" i="1"/>
  <c r="O190" i="1"/>
  <c r="O191" i="1"/>
  <c r="O193" i="1"/>
  <c r="O195" i="1"/>
  <c r="O196" i="1"/>
  <c r="O197" i="1"/>
  <c r="O198" i="1"/>
  <c r="O199" i="1"/>
  <c r="O201" i="1"/>
  <c r="O208" i="1"/>
  <c r="O209" i="1"/>
  <c r="O211" i="1"/>
  <c r="O214" i="1"/>
  <c r="O216" i="1"/>
  <c r="O220" i="1"/>
  <c r="O221" i="1"/>
  <c r="O231" i="1"/>
  <c r="O238" i="1"/>
  <c r="O245" i="1"/>
  <c r="O247" i="1"/>
  <c r="O248" i="1"/>
  <c r="O261" i="1"/>
  <c r="O264" i="1"/>
  <c r="O265" i="1"/>
  <c r="O291" i="1"/>
  <c r="O292" i="1"/>
  <c r="O310" i="1"/>
  <c r="O312" i="1"/>
  <c r="O313" i="1"/>
  <c r="O328" i="1"/>
  <c r="O338" i="1"/>
  <c r="O339" i="1"/>
  <c r="O344" i="1"/>
  <c r="O351" i="1"/>
  <c r="O356" i="1"/>
  <c r="O361" i="1"/>
  <c r="O364" i="1"/>
  <c r="O365" i="1"/>
  <c r="O366" i="1"/>
  <c r="O373" i="1"/>
  <c r="O378" i="1"/>
  <c r="O381" i="1"/>
  <c r="O383" i="1"/>
  <c r="O387" i="1"/>
  <c r="O398" i="1"/>
  <c r="O399" i="1"/>
  <c r="O400" i="1"/>
  <c r="O401" i="1"/>
  <c r="O407" i="1"/>
  <c r="O408" i="1"/>
  <c r="O417" i="1"/>
  <c r="O419" i="1"/>
  <c r="O421" i="1"/>
  <c r="O422" i="1"/>
  <c r="O427" i="1"/>
  <c r="O443" i="1"/>
  <c r="O448" i="1"/>
  <c r="O472" i="1"/>
  <c r="O474" i="1"/>
  <c r="O486" i="1"/>
  <c r="O518" i="1"/>
  <c r="O519" i="1"/>
  <c r="O520" i="1"/>
  <c r="O521" i="1"/>
  <c r="O522" i="1"/>
  <c r="O523" i="1"/>
  <c r="O524" i="1"/>
  <c r="O527" i="1"/>
  <c r="O528" i="1"/>
  <c r="O529" i="1"/>
  <c r="O530" i="1"/>
  <c r="O531" i="1"/>
  <c r="O533" i="1"/>
  <c r="O538" i="1"/>
  <c r="O539" i="1"/>
  <c r="O542" i="1"/>
  <c r="O557" i="1"/>
  <c r="O561" i="1"/>
  <c r="O570" i="1"/>
  <c r="O585" i="1"/>
  <c r="O590" i="1"/>
  <c r="O591" i="1"/>
  <c r="O593" i="1"/>
  <c r="O602" i="1"/>
  <c r="O603" i="1"/>
  <c r="O609" i="1"/>
  <c r="O610" i="1"/>
  <c r="O618" i="1"/>
  <c r="O619" i="1"/>
  <c r="O620" i="1"/>
  <c r="O624" i="1"/>
  <c r="O625" i="1"/>
  <c r="O627" i="1"/>
  <c r="O635" i="1"/>
  <c r="O639" i="1"/>
  <c r="O641" i="1"/>
  <c r="O645" i="1"/>
  <c r="O662" i="1"/>
  <c r="O663" i="1"/>
  <c r="O664" i="1"/>
  <c r="O665" i="1"/>
  <c r="O666" i="1"/>
  <c r="O668" i="1"/>
  <c r="O669" i="1"/>
  <c r="O678" i="1"/>
  <c r="O688" i="1"/>
  <c r="O706" i="1"/>
  <c r="O713" i="1"/>
  <c r="O714" i="1"/>
  <c r="O728" i="1"/>
  <c r="O741"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O116" i="1"/>
  <c r="O118" i="1"/>
  <c r="O128" i="1"/>
  <c r="O132" i="1"/>
  <c r="O138" i="1"/>
  <c r="O144" i="1"/>
  <c r="O152" i="1"/>
  <c r="O160" i="1"/>
  <c r="O168" i="1"/>
  <c r="O172" i="1"/>
  <c r="O176" i="1"/>
  <c r="O180" i="1"/>
  <c r="O182" i="1"/>
  <c r="O184" i="1"/>
  <c r="O192" i="1"/>
  <c r="O200" i="1"/>
  <c r="O212" i="1"/>
  <c r="O213" i="1"/>
  <c r="O218" i="1"/>
  <c r="O224" i="1"/>
  <c r="O229" i="1"/>
  <c r="O232" i="1"/>
  <c r="O235" i="1"/>
  <c r="O237" i="1"/>
  <c r="O240" i="1"/>
  <c r="O242" i="1"/>
  <c r="O253" i="1"/>
  <c r="O256" i="1"/>
  <c r="O262" i="1"/>
  <c r="O272" i="1"/>
  <c r="O277" i="1"/>
  <c r="O280" i="1"/>
  <c r="O285" i="1"/>
  <c r="O288" i="1"/>
  <c r="O293" i="1"/>
  <c r="O294" i="1"/>
  <c r="O296" i="1"/>
  <c r="O298" i="1"/>
  <c r="O302" i="1"/>
  <c r="O304" i="1"/>
  <c r="O306" i="1"/>
  <c r="O315" i="1"/>
  <c r="O317" i="1"/>
  <c r="O320" i="1"/>
  <c r="O330" i="1"/>
  <c r="O334" i="1"/>
  <c r="O336" i="1"/>
  <c r="O349" i="1"/>
  <c r="O352" i="1"/>
  <c r="O354" i="1"/>
  <c r="O360" i="1"/>
  <c r="O368" i="1"/>
  <c r="O376" i="1"/>
  <c r="O382" i="1"/>
  <c r="O384" i="1"/>
  <c r="O388" i="1"/>
  <c r="O392" i="1"/>
  <c r="O397" i="1"/>
  <c r="O411" i="1"/>
  <c r="O414" i="1"/>
  <c r="O416" i="1"/>
  <c r="O424" i="1"/>
  <c r="O426" i="1"/>
  <c r="O432" i="1"/>
  <c r="O437" i="1"/>
  <c r="O440" i="1"/>
  <c r="O456" i="1"/>
  <c r="O464" i="1"/>
  <c r="O480" i="1"/>
  <c r="O483" i="1"/>
  <c r="O485" i="1"/>
  <c r="O488" i="1"/>
  <c r="O496" i="1"/>
  <c r="O504" i="1"/>
  <c r="O512" i="1"/>
  <c r="O536" i="1"/>
  <c r="O540" i="1"/>
  <c r="O545" i="1"/>
  <c r="O553" i="1"/>
  <c r="O565" i="1"/>
  <c r="O569" i="1"/>
  <c r="O577" i="1"/>
  <c r="O579" i="1"/>
  <c r="O583" i="1"/>
  <c r="O587" i="1"/>
  <c r="O588" i="1"/>
  <c r="O595" i="1"/>
  <c r="O599" i="1"/>
  <c r="O601" i="1"/>
  <c r="O607" i="1"/>
  <c r="O611" i="1"/>
  <c r="O615" i="1"/>
  <c r="O617" i="1"/>
  <c r="O623" i="1"/>
  <c r="O628" i="1"/>
  <c r="O631" i="1"/>
  <c r="O633" i="1"/>
  <c r="O637" i="1"/>
  <c r="O643" i="1"/>
  <c r="O647" i="1"/>
  <c r="O649" i="1"/>
  <c r="O651" i="1"/>
  <c r="O655" i="1"/>
  <c r="O657" i="1"/>
  <c r="O659" i="1"/>
  <c r="O661" i="1"/>
  <c r="O667" i="1"/>
  <c r="O671" i="1"/>
  <c r="O673" i="1"/>
  <c r="O679" i="1"/>
  <c r="O683" i="1"/>
  <c r="O684" i="1"/>
  <c r="O687" i="1"/>
  <c r="O689" i="1"/>
  <c r="O691" i="1"/>
  <c r="O695" i="1"/>
  <c r="O697" i="1"/>
  <c r="O699" i="1"/>
  <c r="O703" i="1"/>
  <c r="O705" i="1"/>
  <c r="O707" i="1"/>
  <c r="O711" i="1"/>
  <c r="O716" i="1"/>
  <c r="O719" i="1"/>
  <c r="O723" i="1"/>
  <c r="O727" i="1"/>
  <c r="O729" i="1"/>
  <c r="O731" i="1"/>
  <c r="O732" i="1"/>
  <c r="O735" i="1"/>
  <c r="O737" i="1"/>
  <c r="O739" i="1"/>
  <c r="O743" i="1"/>
  <c r="O745"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745" i="1" l="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C26" i="1" l="1"/>
  <c r="C50" i="1" s="1"/>
  <c r="C74" i="1" s="1"/>
  <c r="C98" i="1" s="1"/>
  <c r="C122" i="1" s="1"/>
  <c r="C146" i="1" s="1"/>
  <c r="C170" i="1" s="1"/>
  <c r="C194" i="1" s="1"/>
  <c r="C218" i="1" s="1"/>
  <c r="C242" i="1" s="1"/>
  <c r="C266" i="1" s="1"/>
  <c r="C290" i="1" s="1"/>
  <c r="C314" i="1" s="1"/>
  <c r="C338" i="1" s="1"/>
  <c r="C362" i="1" s="1"/>
  <c r="C386" i="1" s="1"/>
  <c r="C410" i="1" s="1"/>
  <c r="C434" i="1" s="1"/>
  <c r="C458" i="1" s="1"/>
  <c r="C482" i="1" s="1"/>
  <c r="C506" i="1" s="1"/>
  <c r="C530" i="1" s="1"/>
  <c r="C554" i="1" s="1"/>
  <c r="C578" i="1" s="1"/>
  <c r="C602" i="1" s="1"/>
  <c r="C626" i="1" s="1"/>
  <c r="C650" i="1" s="1"/>
  <c r="C674" i="1" s="1"/>
  <c r="C698" i="1" s="1"/>
  <c r="C722" i="1" s="1"/>
  <c r="C3" i="1"/>
  <c r="C4" i="1" s="1"/>
  <c r="D3" i="1"/>
  <c r="D4" i="1" s="1"/>
  <c r="D5" i="1" s="1"/>
  <c r="D6" i="1" s="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D256" i="1" s="1"/>
  <c r="D257" i="1" s="1"/>
  <c r="D258" i="1" s="1"/>
  <c r="D259" i="1" s="1"/>
  <c r="D260" i="1" s="1"/>
  <c r="D261" i="1" s="1"/>
  <c r="D262" i="1" s="1"/>
  <c r="D263" i="1" s="1"/>
  <c r="D264" i="1" s="1"/>
  <c r="D265" i="1" s="1"/>
  <c r="D266" i="1" s="1"/>
  <c r="D267" i="1" s="1"/>
  <c r="D268" i="1" s="1"/>
  <c r="D269" i="1" s="1"/>
  <c r="D270" i="1" s="1"/>
  <c r="D271" i="1" s="1"/>
  <c r="D272" i="1" s="1"/>
  <c r="D273" i="1" s="1"/>
  <c r="D274" i="1" s="1"/>
  <c r="D275" i="1" s="1"/>
  <c r="D276" i="1" s="1"/>
  <c r="D277" i="1" s="1"/>
  <c r="D278" i="1" s="1"/>
  <c r="D279" i="1" s="1"/>
  <c r="D280" i="1" s="1"/>
  <c r="D281" i="1" s="1"/>
  <c r="D282" i="1" s="1"/>
  <c r="D283" i="1" s="1"/>
  <c r="D284" i="1" s="1"/>
  <c r="D285" i="1" s="1"/>
  <c r="D286" i="1" s="1"/>
  <c r="D287" i="1" s="1"/>
  <c r="D288" i="1" s="1"/>
  <c r="D289" i="1" s="1"/>
  <c r="D290" i="1" s="1"/>
  <c r="D291" i="1" s="1"/>
  <c r="D292" i="1" s="1"/>
  <c r="D293" i="1" s="1"/>
  <c r="D294" i="1" s="1"/>
  <c r="D295" i="1" s="1"/>
  <c r="D296" i="1" s="1"/>
  <c r="D297" i="1" s="1"/>
  <c r="D298" i="1" s="1"/>
  <c r="D299" i="1" s="1"/>
  <c r="D300" i="1" s="1"/>
  <c r="D301" i="1" s="1"/>
  <c r="D302" i="1" s="1"/>
  <c r="D303" i="1" s="1"/>
  <c r="D304" i="1" s="1"/>
  <c r="D305" i="1" s="1"/>
  <c r="D306" i="1" s="1"/>
  <c r="D307" i="1" s="1"/>
  <c r="D308" i="1" s="1"/>
  <c r="D309" i="1" s="1"/>
  <c r="D310" i="1" s="1"/>
  <c r="D311" i="1" s="1"/>
  <c r="D312" i="1" s="1"/>
  <c r="D313" i="1" s="1"/>
  <c r="D314" i="1" s="1"/>
  <c r="D315" i="1" s="1"/>
  <c r="D316" i="1" s="1"/>
  <c r="D317" i="1" s="1"/>
  <c r="D318" i="1" s="1"/>
  <c r="D319" i="1" s="1"/>
  <c r="D320" i="1" s="1"/>
  <c r="D321" i="1" s="1"/>
  <c r="D322" i="1" s="1"/>
  <c r="D323" i="1" s="1"/>
  <c r="D324" i="1" s="1"/>
  <c r="D325" i="1" s="1"/>
  <c r="D326" i="1" s="1"/>
  <c r="D327" i="1" s="1"/>
  <c r="D328" i="1" s="1"/>
  <c r="D329" i="1" s="1"/>
  <c r="D330" i="1" s="1"/>
  <c r="D331" i="1" s="1"/>
  <c r="D332" i="1" s="1"/>
  <c r="D333" i="1" s="1"/>
  <c r="D334" i="1" s="1"/>
  <c r="D335" i="1" s="1"/>
  <c r="D336" i="1" s="1"/>
  <c r="D337" i="1" s="1"/>
  <c r="D338" i="1" s="1"/>
  <c r="D339" i="1" s="1"/>
  <c r="D340" i="1" s="1"/>
  <c r="D341" i="1" s="1"/>
  <c r="D342" i="1" s="1"/>
  <c r="D343" i="1" s="1"/>
  <c r="D344" i="1" s="1"/>
  <c r="D345" i="1" s="1"/>
  <c r="D346" i="1" s="1"/>
  <c r="D347" i="1" s="1"/>
  <c r="D348" i="1" s="1"/>
  <c r="D349" i="1" s="1"/>
  <c r="D350" i="1" s="1"/>
  <c r="D351" i="1" s="1"/>
  <c r="D352" i="1" s="1"/>
  <c r="D353" i="1" s="1"/>
  <c r="D354" i="1" s="1"/>
  <c r="D355" i="1" s="1"/>
  <c r="D356" i="1" s="1"/>
  <c r="D357" i="1" s="1"/>
  <c r="D358" i="1" s="1"/>
  <c r="D359" i="1" s="1"/>
  <c r="D360" i="1" s="1"/>
  <c r="D361" i="1" s="1"/>
  <c r="D362" i="1" s="1"/>
  <c r="D363" i="1" s="1"/>
  <c r="D364" i="1" s="1"/>
  <c r="D365" i="1" s="1"/>
  <c r="D366" i="1" s="1"/>
  <c r="D367" i="1" s="1"/>
  <c r="D368" i="1" s="1"/>
  <c r="D369" i="1" s="1"/>
  <c r="D370" i="1" s="1"/>
  <c r="D371" i="1" s="1"/>
  <c r="D372" i="1" s="1"/>
  <c r="D373" i="1" s="1"/>
  <c r="D374" i="1" s="1"/>
  <c r="D375" i="1" s="1"/>
  <c r="D376" i="1" s="1"/>
  <c r="D377" i="1" s="1"/>
  <c r="D378" i="1" s="1"/>
  <c r="D379" i="1" s="1"/>
  <c r="D380" i="1" s="1"/>
  <c r="D381" i="1" s="1"/>
  <c r="D382" i="1" s="1"/>
  <c r="D383" i="1" s="1"/>
  <c r="D384" i="1" s="1"/>
  <c r="D385" i="1" s="1"/>
  <c r="D386" i="1" s="1"/>
  <c r="D387" i="1" s="1"/>
  <c r="D388" i="1" s="1"/>
  <c r="D389" i="1" s="1"/>
  <c r="D390" i="1" s="1"/>
  <c r="D391" i="1" s="1"/>
  <c r="D392" i="1" s="1"/>
  <c r="D393" i="1" s="1"/>
  <c r="D394" i="1" s="1"/>
  <c r="D395" i="1" s="1"/>
  <c r="D396" i="1" s="1"/>
  <c r="D397" i="1" s="1"/>
  <c r="D398" i="1" s="1"/>
  <c r="D399" i="1" s="1"/>
  <c r="D400" i="1" s="1"/>
  <c r="D401" i="1" s="1"/>
  <c r="D402" i="1" s="1"/>
  <c r="D403" i="1" s="1"/>
  <c r="D404" i="1" s="1"/>
  <c r="D405" i="1" s="1"/>
  <c r="D406" i="1" s="1"/>
  <c r="D407" i="1" s="1"/>
  <c r="D408" i="1" s="1"/>
  <c r="D409" i="1" s="1"/>
  <c r="D410" i="1" s="1"/>
  <c r="D411" i="1" s="1"/>
  <c r="D412" i="1" s="1"/>
  <c r="D413" i="1" s="1"/>
  <c r="D414" i="1" s="1"/>
  <c r="D415" i="1" s="1"/>
  <c r="D416" i="1" s="1"/>
  <c r="D417" i="1" s="1"/>
  <c r="D418" i="1" s="1"/>
  <c r="D419" i="1" s="1"/>
  <c r="D420" i="1" s="1"/>
  <c r="D421" i="1" s="1"/>
  <c r="D422" i="1" s="1"/>
  <c r="D423" i="1" s="1"/>
  <c r="D424" i="1" s="1"/>
  <c r="D425" i="1" s="1"/>
  <c r="D426" i="1" s="1"/>
  <c r="D427" i="1" s="1"/>
  <c r="D428" i="1" s="1"/>
  <c r="D429" i="1" s="1"/>
  <c r="D430" i="1" s="1"/>
  <c r="D431" i="1" s="1"/>
  <c r="D432" i="1" s="1"/>
  <c r="D433" i="1" s="1"/>
  <c r="D434" i="1" s="1"/>
  <c r="D435" i="1" s="1"/>
  <c r="D436" i="1" s="1"/>
  <c r="D437" i="1" s="1"/>
  <c r="D438" i="1" s="1"/>
  <c r="D439" i="1" s="1"/>
  <c r="D440" i="1" s="1"/>
  <c r="D441" i="1" s="1"/>
  <c r="D442" i="1" s="1"/>
  <c r="D443" i="1" s="1"/>
  <c r="D444" i="1" s="1"/>
  <c r="D445" i="1" s="1"/>
  <c r="D446" i="1" s="1"/>
  <c r="D447" i="1" s="1"/>
  <c r="D448" i="1" s="1"/>
  <c r="D449" i="1" s="1"/>
  <c r="D450" i="1" s="1"/>
  <c r="D451" i="1" s="1"/>
  <c r="D452" i="1" s="1"/>
  <c r="D453" i="1" s="1"/>
  <c r="D454" i="1" s="1"/>
  <c r="D455" i="1" s="1"/>
  <c r="D456" i="1" s="1"/>
  <c r="D457" i="1" s="1"/>
  <c r="D458" i="1" s="1"/>
  <c r="D459" i="1" s="1"/>
  <c r="D460" i="1" s="1"/>
  <c r="D461" i="1" s="1"/>
  <c r="D462" i="1" s="1"/>
  <c r="D463" i="1" s="1"/>
  <c r="D464" i="1" s="1"/>
  <c r="D465" i="1" s="1"/>
  <c r="D466" i="1" s="1"/>
  <c r="D467" i="1" s="1"/>
  <c r="D468" i="1" s="1"/>
  <c r="D469" i="1" s="1"/>
  <c r="D470" i="1" s="1"/>
  <c r="D471" i="1" s="1"/>
  <c r="D472" i="1" s="1"/>
  <c r="D473" i="1" s="1"/>
  <c r="D474" i="1" s="1"/>
  <c r="D475" i="1" s="1"/>
  <c r="D476" i="1" s="1"/>
  <c r="D477" i="1" s="1"/>
  <c r="D478" i="1" s="1"/>
  <c r="D479" i="1" s="1"/>
  <c r="D480" i="1" s="1"/>
  <c r="D481" i="1" s="1"/>
  <c r="D482" i="1" s="1"/>
  <c r="D483" i="1" s="1"/>
  <c r="D484" i="1" s="1"/>
  <c r="D485" i="1" s="1"/>
  <c r="D486" i="1" s="1"/>
  <c r="D487" i="1" s="1"/>
  <c r="D488" i="1" s="1"/>
  <c r="D489" i="1" s="1"/>
  <c r="D490" i="1" s="1"/>
  <c r="D491" i="1" s="1"/>
  <c r="D492" i="1" s="1"/>
  <c r="D493" i="1" s="1"/>
  <c r="D494" i="1" s="1"/>
  <c r="D495" i="1" s="1"/>
  <c r="D496" i="1" s="1"/>
  <c r="D497" i="1" s="1"/>
  <c r="D498" i="1" s="1"/>
  <c r="D499" i="1" s="1"/>
  <c r="D500" i="1" s="1"/>
  <c r="D501" i="1" s="1"/>
  <c r="D502" i="1" s="1"/>
  <c r="D503" i="1" s="1"/>
  <c r="D504" i="1" s="1"/>
  <c r="D505" i="1" s="1"/>
  <c r="D506" i="1" s="1"/>
  <c r="D507" i="1" s="1"/>
  <c r="D508" i="1" s="1"/>
  <c r="D509" i="1" s="1"/>
  <c r="D510" i="1" s="1"/>
  <c r="D511" i="1" s="1"/>
  <c r="D512" i="1" s="1"/>
  <c r="D513" i="1" s="1"/>
  <c r="D514" i="1" s="1"/>
  <c r="D515" i="1" s="1"/>
  <c r="D516" i="1" s="1"/>
  <c r="D517" i="1" s="1"/>
  <c r="D518" i="1" s="1"/>
  <c r="D519" i="1" s="1"/>
  <c r="D520" i="1" s="1"/>
  <c r="D521" i="1" s="1"/>
  <c r="D522" i="1" s="1"/>
  <c r="D523" i="1" s="1"/>
  <c r="D524" i="1" s="1"/>
  <c r="D525" i="1" s="1"/>
  <c r="D526" i="1" s="1"/>
  <c r="D527" i="1" s="1"/>
  <c r="D528" i="1" s="1"/>
  <c r="D529" i="1" s="1"/>
  <c r="D530" i="1" s="1"/>
  <c r="D531" i="1" s="1"/>
  <c r="D532" i="1" s="1"/>
  <c r="D533" i="1" s="1"/>
  <c r="D534" i="1" s="1"/>
  <c r="D535" i="1" s="1"/>
  <c r="D536" i="1" s="1"/>
  <c r="D537" i="1" s="1"/>
  <c r="D538" i="1" s="1"/>
  <c r="D539" i="1" s="1"/>
  <c r="D540" i="1" s="1"/>
  <c r="D541" i="1" s="1"/>
  <c r="D542" i="1" s="1"/>
  <c r="D543" i="1" s="1"/>
  <c r="D544" i="1" s="1"/>
  <c r="D545" i="1" s="1"/>
  <c r="D546" i="1" s="1"/>
  <c r="D547" i="1" s="1"/>
  <c r="D548" i="1" s="1"/>
  <c r="D549" i="1" s="1"/>
  <c r="D550" i="1" s="1"/>
  <c r="D551" i="1" s="1"/>
  <c r="D552" i="1" s="1"/>
  <c r="D553" i="1" s="1"/>
  <c r="D554" i="1" s="1"/>
  <c r="D555" i="1" s="1"/>
  <c r="D556" i="1" s="1"/>
  <c r="D557" i="1" s="1"/>
  <c r="D558" i="1" s="1"/>
  <c r="D559" i="1" s="1"/>
  <c r="D560" i="1" s="1"/>
  <c r="D561" i="1" s="1"/>
  <c r="D562" i="1" s="1"/>
  <c r="D563" i="1" s="1"/>
  <c r="D564" i="1" s="1"/>
  <c r="D565" i="1" s="1"/>
  <c r="D566" i="1" s="1"/>
  <c r="D567" i="1" s="1"/>
  <c r="D568" i="1" s="1"/>
  <c r="D569" i="1" s="1"/>
  <c r="D570" i="1" s="1"/>
  <c r="D571" i="1" s="1"/>
  <c r="D572" i="1" s="1"/>
  <c r="D573" i="1" s="1"/>
  <c r="D574" i="1" s="1"/>
  <c r="D575" i="1" s="1"/>
  <c r="D576" i="1" s="1"/>
  <c r="D577" i="1" s="1"/>
  <c r="D578" i="1" s="1"/>
  <c r="D579" i="1" s="1"/>
  <c r="D580" i="1" s="1"/>
  <c r="D581" i="1" s="1"/>
  <c r="D582" i="1" s="1"/>
  <c r="D583" i="1" s="1"/>
  <c r="D584" i="1" s="1"/>
  <c r="D585" i="1" s="1"/>
  <c r="D586" i="1" s="1"/>
  <c r="D587" i="1" s="1"/>
  <c r="D588" i="1" s="1"/>
  <c r="D589" i="1" s="1"/>
  <c r="D590" i="1" s="1"/>
  <c r="D591" i="1" s="1"/>
  <c r="D592" i="1" s="1"/>
  <c r="D593" i="1" s="1"/>
  <c r="D594" i="1" s="1"/>
  <c r="D595" i="1" s="1"/>
  <c r="D596" i="1" s="1"/>
  <c r="D597" i="1" s="1"/>
  <c r="D598" i="1" s="1"/>
  <c r="D599" i="1" s="1"/>
  <c r="D600" i="1" s="1"/>
  <c r="D601" i="1" s="1"/>
  <c r="D602" i="1" s="1"/>
  <c r="D603" i="1" s="1"/>
  <c r="D604" i="1" s="1"/>
  <c r="D605" i="1" s="1"/>
  <c r="D606" i="1" s="1"/>
  <c r="D607" i="1" s="1"/>
  <c r="D608" i="1" s="1"/>
  <c r="D609" i="1" s="1"/>
  <c r="D610" i="1" s="1"/>
  <c r="D611" i="1" s="1"/>
  <c r="D612" i="1" s="1"/>
  <c r="D613" i="1" s="1"/>
  <c r="D614" i="1" s="1"/>
  <c r="D615" i="1" s="1"/>
  <c r="D616" i="1" s="1"/>
  <c r="D617" i="1" s="1"/>
  <c r="D618" i="1" s="1"/>
  <c r="D619" i="1" s="1"/>
  <c r="D620" i="1" s="1"/>
  <c r="D621" i="1" s="1"/>
  <c r="D622" i="1" s="1"/>
  <c r="D623" i="1" s="1"/>
  <c r="D624" i="1" s="1"/>
  <c r="D625" i="1" s="1"/>
  <c r="D626" i="1" s="1"/>
  <c r="D627" i="1" s="1"/>
  <c r="D628" i="1" s="1"/>
  <c r="D629" i="1" s="1"/>
  <c r="D630" i="1" s="1"/>
  <c r="D631" i="1" s="1"/>
  <c r="D632" i="1" s="1"/>
  <c r="D633" i="1" s="1"/>
  <c r="D634" i="1" s="1"/>
  <c r="D635" i="1" s="1"/>
  <c r="D636" i="1" s="1"/>
  <c r="D637" i="1" s="1"/>
  <c r="D638" i="1" s="1"/>
  <c r="D639" i="1" s="1"/>
  <c r="D640" i="1" s="1"/>
  <c r="D641" i="1" s="1"/>
  <c r="D642" i="1" s="1"/>
  <c r="D643" i="1" s="1"/>
  <c r="D644" i="1" s="1"/>
  <c r="D645" i="1" s="1"/>
  <c r="D646" i="1" s="1"/>
  <c r="D647" i="1" s="1"/>
  <c r="D648" i="1" s="1"/>
  <c r="D649" i="1" s="1"/>
  <c r="D650" i="1" s="1"/>
  <c r="D651" i="1" s="1"/>
  <c r="D652" i="1" s="1"/>
  <c r="D653" i="1" s="1"/>
  <c r="D654" i="1" s="1"/>
  <c r="D655" i="1" s="1"/>
  <c r="D656" i="1" s="1"/>
  <c r="D657" i="1" s="1"/>
  <c r="D658" i="1" s="1"/>
  <c r="D659" i="1" s="1"/>
  <c r="D660" i="1" s="1"/>
  <c r="D661" i="1" s="1"/>
  <c r="D662" i="1" s="1"/>
  <c r="D663" i="1" s="1"/>
  <c r="D664" i="1" s="1"/>
  <c r="D665" i="1" s="1"/>
  <c r="D666" i="1" s="1"/>
  <c r="D667" i="1" s="1"/>
  <c r="D668" i="1" s="1"/>
  <c r="D669" i="1" s="1"/>
  <c r="D670" i="1" s="1"/>
  <c r="D671" i="1" s="1"/>
  <c r="D672" i="1" s="1"/>
  <c r="D673" i="1" s="1"/>
  <c r="D674" i="1" s="1"/>
  <c r="D675" i="1" s="1"/>
  <c r="D676" i="1" s="1"/>
  <c r="D677" i="1" s="1"/>
  <c r="D678" i="1" s="1"/>
  <c r="D679" i="1" s="1"/>
  <c r="D680" i="1" s="1"/>
  <c r="D681" i="1" s="1"/>
  <c r="D682" i="1" s="1"/>
  <c r="D683" i="1" s="1"/>
  <c r="D684" i="1" s="1"/>
  <c r="D685" i="1" s="1"/>
  <c r="D686" i="1" s="1"/>
  <c r="D687" i="1" s="1"/>
  <c r="D688" i="1" s="1"/>
  <c r="D689" i="1" s="1"/>
  <c r="D690" i="1" s="1"/>
  <c r="D691" i="1" s="1"/>
  <c r="D692" i="1" s="1"/>
  <c r="D693" i="1" s="1"/>
  <c r="D694" i="1" s="1"/>
  <c r="D695" i="1" s="1"/>
  <c r="D696" i="1" s="1"/>
  <c r="D697" i="1" s="1"/>
  <c r="D698" i="1" s="1"/>
  <c r="D699" i="1" s="1"/>
  <c r="D700" i="1" s="1"/>
  <c r="D701" i="1" s="1"/>
  <c r="D702" i="1" s="1"/>
  <c r="D703" i="1" s="1"/>
  <c r="D704" i="1" s="1"/>
  <c r="D705" i="1" s="1"/>
  <c r="D706" i="1" s="1"/>
  <c r="D707" i="1" s="1"/>
  <c r="D708" i="1" s="1"/>
  <c r="D709" i="1" s="1"/>
  <c r="D710" i="1" s="1"/>
  <c r="D711" i="1" s="1"/>
  <c r="D712" i="1" s="1"/>
  <c r="D713" i="1" s="1"/>
  <c r="D714" i="1" s="1"/>
  <c r="D715" i="1" s="1"/>
  <c r="D716" i="1" s="1"/>
  <c r="D717" i="1" s="1"/>
  <c r="D718" i="1" s="1"/>
  <c r="D719" i="1" s="1"/>
  <c r="D720" i="1" s="1"/>
  <c r="D721" i="1" s="1"/>
  <c r="D722" i="1" s="1"/>
  <c r="D723" i="1" s="1"/>
  <c r="D724" i="1" s="1"/>
  <c r="D725" i="1" s="1"/>
  <c r="D726" i="1" s="1"/>
  <c r="D727" i="1" s="1"/>
  <c r="D728" i="1" s="1"/>
  <c r="D729" i="1" s="1"/>
  <c r="D730" i="1" s="1"/>
  <c r="D731" i="1" s="1"/>
  <c r="D732" i="1" s="1"/>
  <c r="D733" i="1" s="1"/>
  <c r="D734" i="1" s="1"/>
  <c r="D735" i="1" s="1"/>
  <c r="D736" i="1" s="1"/>
  <c r="D737" i="1" s="1"/>
  <c r="D738" i="1" s="1"/>
  <c r="D739" i="1" s="1"/>
  <c r="D740" i="1" s="1"/>
  <c r="D741" i="1" s="1"/>
  <c r="D742" i="1" s="1"/>
  <c r="D743" i="1" s="1"/>
  <c r="D744" i="1" s="1"/>
  <c r="D745" i="1" s="1"/>
  <c r="C27" i="1" l="1"/>
  <c r="C51" i="1" s="1"/>
  <c r="C75" i="1" s="1"/>
  <c r="C99" i="1" s="1"/>
  <c r="C123" i="1" s="1"/>
  <c r="C147" i="1" s="1"/>
  <c r="C171" i="1" s="1"/>
  <c r="C195" i="1" s="1"/>
  <c r="C219" i="1" s="1"/>
  <c r="C243" i="1" s="1"/>
  <c r="C267" i="1" s="1"/>
  <c r="C291" i="1" s="1"/>
  <c r="C315" i="1" s="1"/>
  <c r="C339" i="1" s="1"/>
  <c r="C363" i="1" s="1"/>
  <c r="C387" i="1" s="1"/>
  <c r="C411" i="1" s="1"/>
  <c r="C435" i="1" s="1"/>
  <c r="C459" i="1" s="1"/>
  <c r="C483" i="1" s="1"/>
  <c r="C507" i="1" s="1"/>
  <c r="C531" i="1" s="1"/>
  <c r="C555" i="1" s="1"/>
  <c r="C579" i="1" s="1"/>
  <c r="C603" i="1" s="1"/>
  <c r="C627" i="1" s="1"/>
  <c r="C651" i="1" s="1"/>
  <c r="C675" i="1" s="1"/>
  <c r="C699" i="1" s="1"/>
  <c r="C723" i="1" s="1"/>
  <c r="C5" i="1"/>
  <c r="C28" i="1"/>
  <c r="C52" i="1" s="1"/>
  <c r="C76" i="1" s="1"/>
  <c r="C100" i="1" s="1"/>
  <c r="C124" i="1" s="1"/>
  <c r="C148" i="1" s="1"/>
  <c r="C172" i="1" s="1"/>
  <c r="C196" i="1" s="1"/>
  <c r="C220" i="1" s="1"/>
  <c r="C244" i="1" s="1"/>
  <c r="C268" i="1" s="1"/>
  <c r="C292" i="1" s="1"/>
  <c r="C316" i="1" s="1"/>
  <c r="C340" i="1" s="1"/>
  <c r="C364" i="1" s="1"/>
  <c r="C388" i="1" s="1"/>
  <c r="C412" i="1" s="1"/>
  <c r="C436" i="1" s="1"/>
  <c r="C460" i="1" s="1"/>
  <c r="C484" i="1" s="1"/>
  <c r="C508" i="1" s="1"/>
  <c r="C532" i="1" s="1"/>
  <c r="C556" i="1" s="1"/>
  <c r="C580" i="1" s="1"/>
  <c r="C604" i="1" s="1"/>
  <c r="C628" i="1" s="1"/>
  <c r="C652" i="1" s="1"/>
  <c r="C676" i="1" s="1"/>
  <c r="C700" i="1" s="1"/>
  <c r="C724" i="1" s="1"/>
  <c r="A3" i="1"/>
  <c r="A4" i="1" s="1"/>
  <c r="A5" i="1" s="1"/>
  <c r="A6" i="1" s="1"/>
  <c r="A7"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C6" i="1" l="1"/>
  <c r="C29" i="1"/>
  <c r="C53" i="1" s="1"/>
  <c r="C77" i="1" s="1"/>
  <c r="C101" i="1" s="1"/>
  <c r="C125" i="1" s="1"/>
  <c r="C149" i="1" s="1"/>
  <c r="C173" i="1" s="1"/>
  <c r="C197" i="1" s="1"/>
  <c r="C221" i="1" s="1"/>
  <c r="C245" i="1" s="1"/>
  <c r="C269" i="1" s="1"/>
  <c r="C293" i="1" s="1"/>
  <c r="C317" i="1" s="1"/>
  <c r="C341" i="1" s="1"/>
  <c r="C365" i="1" s="1"/>
  <c r="C389" i="1" s="1"/>
  <c r="C413" i="1" s="1"/>
  <c r="C437" i="1" s="1"/>
  <c r="C461" i="1" s="1"/>
  <c r="C485" i="1" s="1"/>
  <c r="C509" i="1" s="1"/>
  <c r="C533" i="1" s="1"/>
  <c r="C557" i="1" s="1"/>
  <c r="C581" i="1" s="1"/>
  <c r="C605" i="1" s="1"/>
  <c r="C629" i="1" s="1"/>
  <c r="C653" i="1" s="1"/>
  <c r="C677" i="1" s="1"/>
  <c r="C701" i="1" s="1"/>
  <c r="C725" i="1" s="1"/>
  <c r="E2" i="1"/>
  <c r="C7" i="1" l="1"/>
  <c r="C30" i="1"/>
  <c r="C54" i="1" s="1"/>
  <c r="C78" i="1" s="1"/>
  <c r="C102" i="1" s="1"/>
  <c r="C126" i="1" s="1"/>
  <c r="C150" i="1" s="1"/>
  <c r="C174" i="1" s="1"/>
  <c r="C198" i="1" s="1"/>
  <c r="C222" i="1" s="1"/>
  <c r="C246" i="1" s="1"/>
  <c r="C270" i="1" s="1"/>
  <c r="C294" i="1" s="1"/>
  <c r="C318" i="1" s="1"/>
  <c r="C342" i="1" s="1"/>
  <c r="C366" i="1" s="1"/>
  <c r="C390" i="1" s="1"/>
  <c r="C414" i="1" s="1"/>
  <c r="C438" i="1" s="1"/>
  <c r="C462" i="1" s="1"/>
  <c r="C486" i="1" s="1"/>
  <c r="C510" i="1" s="1"/>
  <c r="C534" i="1" s="1"/>
  <c r="C558" i="1" s="1"/>
  <c r="C582" i="1" s="1"/>
  <c r="C606" i="1" s="1"/>
  <c r="C630" i="1" s="1"/>
  <c r="C654" i="1" s="1"/>
  <c r="C678" i="1" s="1"/>
  <c r="C702" i="1" s="1"/>
  <c r="C726" i="1" s="1"/>
  <c r="E10" i="6"/>
  <c r="C8" i="1" l="1"/>
  <c r="C31" i="1"/>
  <c r="C55" i="1" s="1"/>
  <c r="C79" i="1" s="1"/>
  <c r="C103" i="1" s="1"/>
  <c r="C127" i="1" s="1"/>
  <c r="C151" i="1" s="1"/>
  <c r="C175" i="1" s="1"/>
  <c r="C199" i="1" s="1"/>
  <c r="C223" i="1" s="1"/>
  <c r="C247" i="1" s="1"/>
  <c r="C271" i="1" s="1"/>
  <c r="C295" i="1" s="1"/>
  <c r="C319" i="1" s="1"/>
  <c r="C343" i="1" s="1"/>
  <c r="C367" i="1" s="1"/>
  <c r="C391" i="1" s="1"/>
  <c r="C415" i="1" s="1"/>
  <c r="C439" i="1" s="1"/>
  <c r="C463" i="1" s="1"/>
  <c r="C487" i="1" s="1"/>
  <c r="C511" i="1" s="1"/>
  <c r="C535" i="1" s="1"/>
  <c r="C559" i="1" s="1"/>
  <c r="C583" i="1" s="1"/>
  <c r="C607" i="1" s="1"/>
  <c r="C631" i="1" s="1"/>
  <c r="C655" i="1" s="1"/>
  <c r="C679" i="1" s="1"/>
  <c r="C703" i="1" s="1"/>
  <c r="C727" i="1" s="1"/>
  <c r="E3" i="1"/>
  <c r="E4" i="1" s="1"/>
  <c r="E5" i="1" s="1"/>
  <c r="E6" i="1" s="1"/>
  <c r="E7" i="1" s="1"/>
  <c r="E8" i="1" s="1"/>
  <c r="E9" i="1" s="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E98" i="1" s="1"/>
  <c r="E99" i="1" s="1"/>
  <c r="E100" i="1" s="1"/>
  <c r="E101" i="1" s="1"/>
  <c r="E102" i="1" s="1"/>
  <c r="E103" i="1" s="1"/>
  <c r="E104" i="1" s="1"/>
  <c r="E105" i="1" s="1"/>
  <c r="E106" i="1" s="1"/>
  <c r="E107" i="1" s="1"/>
  <c r="E108" i="1" s="1"/>
  <c r="E109" i="1" s="1"/>
  <c r="E110" i="1" s="1"/>
  <c r="E111" i="1" s="1"/>
  <c r="E112" i="1" s="1"/>
  <c r="E113" i="1" s="1"/>
  <c r="E114" i="1" s="1"/>
  <c r="E115" i="1" s="1"/>
  <c r="E116" i="1" s="1"/>
  <c r="E117" i="1" s="1"/>
  <c r="E118" i="1" s="1"/>
  <c r="E119" i="1" s="1"/>
  <c r="E120" i="1" s="1"/>
  <c r="E121" i="1" s="1"/>
  <c r="E122" i="1" s="1"/>
  <c r="E123" i="1" s="1"/>
  <c r="E124" i="1" s="1"/>
  <c r="E125" i="1" s="1"/>
  <c r="E126" i="1" s="1"/>
  <c r="E127" i="1" s="1"/>
  <c r="E128" i="1" s="1"/>
  <c r="E129" i="1" s="1"/>
  <c r="E130" i="1" s="1"/>
  <c r="E131" i="1" s="1"/>
  <c r="E132" i="1" s="1"/>
  <c r="E133" i="1" s="1"/>
  <c r="E134" i="1" s="1"/>
  <c r="E135" i="1" s="1"/>
  <c r="E136" i="1" s="1"/>
  <c r="E137" i="1" s="1"/>
  <c r="E138" i="1" s="1"/>
  <c r="E139" i="1" s="1"/>
  <c r="E140" i="1" s="1"/>
  <c r="E141" i="1" s="1"/>
  <c r="E142" i="1" s="1"/>
  <c r="E143" i="1" s="1"/>
  <c r="E144" i="1" s="1"/>
  <c r="E145" i="1" s="1"/>
  <c r="E146" i="1" s="1"/>
  <c r="E147" i="1" s="1"/>
  <c r="E148" i="1" s="1"/>
  <c r="E149" i="1" s="1"/>
  <c r="E150" i="1" s="1"/>
  <c r="E151" i="1" s="1"/>
  <c r="E152" i="1" s="1"/>
  <c r="E153" i="1" s="1"/>
  <c r="E154" i="1" s="1"/>
  <c r="E155" i="1" s="1"/>
  <c r="E156" i="1" s="1"/>
  <c r="E157" i="1" s="1"/>
  <c r="E158" i="1" s="1"/>
  <c r="E159" i="1" s="1"/>
  <c r="E160" i="1" s="1"/>
  <c r="E161" i="1" s="1"/>
  <c r="E162" i="1" s="1"/>
  <c r="E163" i="1" s="1"/>
  <c r="E164" i="1" s="1"/>
  <c r="E165" i="1" s="1"/>
  <c r="E166" i="1" s="1"/>
  <c r="E167" i="1" s="1"/>
  <c r="E168" i="1" s="1"/>
  <c r="E169" i="1" s="1"/>
  <c r="E170" i="1" s="1"/>
  <c r="E171" i="1" s="1"/>
  <c r="E172" i="1" s="1"/>
  <c r="E173" i="1" s="1"/>
  <c r="E174" i="1" s="1"/>
  <c r="E175" i="1" s="1"/>
  <c r="E176" i="1" s="1"/>
  <c r="E177" i="1" s="1"/>
  <c r="E178" i="1" s="1"/>
  <c r="E179" i="1" s="1"/>
  <c r="E180" i="1" s="1"/>
  <c r="E181" i="1" s="1"/>
  <c r="E182" i="1" s="1"/>
  <c r="E183" i="1" s="1"/>
  <c r="E184" i="1" s="1"/>
  <c r="E185" i="1" s="1"/>
  <c r="E186" i="1" s="1"/>
  <c r="E187" i="1" s="1"/>
  <c r="E188" i="1" s="1"/>
  <c r="E189" i="1" s="1"/>
  <c r="E190" i="1" s="1"/>
  <c r="E191" i="1" s="1"/>
  <c r="E192" i="1" s="1"/>
  <c r="E193" i="1" s="1"/>
  <c r="E194" i="1" s="1"/>
  <c r="E195" i="1" s="1"/>
  <c r="E196" i="1" s="1"/>
  <c r="E197" i="1" s="1"/>
  <c r="E198" i="1" s="1"/>
  <c r="E199" i="1" s="1"/>
  <c r="E200" i="1" s="1"/>
  <c r="E201" i="1" s="1"/>
  <c r="E202" i="1" s="1"/>
  <c r="E203" i="1" s="1"/>
  <c r="E204" i="1" s="1"/>
  <c r="E205" i="1" s="1"/>
  <c r="E206" i="1" s="1"/>
  <c r="E207" i="1" s="1"/>
  <c r="E208" i="1" s="1"/>
  <c r="E209" i="1" s="1"/>
  <c r="E210" i="1" s="1"/>
  <c r="E211" i="1" s="1"/>
  <c r="E212" i="1" s="1"/>
  <c r="E213" i="1" s="1"/>
  <c r="E214" i="1" s="1"/>
  <c r="E215" i="1" s="1"/>
  <c r="E216" i="1" s="1"/>
  <c r="E217" i="1" s="1"/>
  <c r="E218" i="1" s="1"/>
  <c r="E219" i="1" s="1"/>
  <c r="E220" i="1" s="1"/>
  <c r="E221" i="1" s="1"/>
  <c r="E222" i="1" s="1"/>
  <c r="E223" i="1" s="1"/>
  <c r="E224" i="1" s="1"/>
  <c r="E225" i="1" s="1"/>
  <c r="E226" i="1" s="1"/>
  <c r="E227" i="1" s="1"/>
  <c r="E228" i="1" s="1"/>
  <c r="E229" i="1" s="1"/>
  <c r="E230" i="1" s="1"/>
  <c r="E231" i="1" s="1"/>
  <c r="E232" i="1" s="1"/>
  <c r="E233" i="1" s="1"/>
  <c r="E234" i="1" s="1"/>
  <c r="E235" i="1" s="1"/>
  <c r="E236" i="1" s="1"/>
  <c r="E237" i="1" s="1"/>
  <c r="E238" i="1" s="1"/>
  <c r="E239" i="1" s="1"/>
  <c r="E240" i="1" s="1"/>
  <c r="E241" i="1" s="1"/>
  <c r="E242" i="1" s="1"/>
  <c r="E243" i="1" s="1"/>
  <c r="E244" i="1" s="1"/>
  <c r="E245" i="1" s="1"/>
  <c r="E246" i="1" s="1"/>
  <c r="E247" i="1" s="1"/>
  <c r="E248" i="1" s="1"/>
  <c r="E249" i="1" s="1"/>
  <c r="E250" i="1" s="1"/>
  <c r="E251" i="1" s="1"/>
  <c r="E252" i="1" s="1"/>
  <c r="E253" i="1" s="1"/>
  <c r="E254" i="1" s="1"/>
  <c r="E255" i="1" s="1"/>
  <c r="E256" i="1" s="1"/>
  <c r="E257" i="1" s="1"/>
  <c r="E258" i="1" s="1"/>
  <c r="E259" i="1" s="1"/>
  <c r="E260" i="1" s="1"/>
  <c r="E261" i="1" s="1"/>
  <c r="E262" i="1" s="1"/>
  <c r="E263" i="1" s="1"/>
  <c r="E264" i="1" s="1"/>
  <c r="E265" i="1" s="1"/>
  <c r="E266" i="1" s="1"/>
  <c r="E267" i="1" s="1"/>
  <c r="E268" i="1" s="1"/>
  <c r="E269" i="1" s="1"/>
  <c r="E270" i="1" s="1"/>
  <c r="E271" i="1" s="1"/>
  <c r="E272" i="1" s="1"/>
  <c r="E273" i="1" s="1"/>
  <c r="E274" i="1" s="1"/>
  <c r="E275" i="1" s="1"/>
  <c r="E276" i="1" s="1"/>
  <c r="E277" i="1" s="1"/>
  <c r="E278" i="1" s="1"/>
  <c r="E279" i="1" s="1"/>
  <c r="E280" i="1" s="1"/>
  <c r="E281" i="1" s="1"/>
  <c r="E282" i="1" s="1"/>
  <c r="E283" i="1" s="1"/>
  <c r="E284" i="1" s="1"/>
  <c r="E285" i="1" s="1"/>
  <c r="E286" i="1" s="1"/>
  <c r="E287" i="1" s="1"/>
  <c r="E288" i="1" s="1"/>
  <c r="E289" i="1" s="1"/>
  <c r="E290" i="1" s="1"/>
  <c r="E291" i="1" s="1"/>
  <c r="E292" i="1" s="1"/>
  <c r="E293" i="1" s="1"/>
  <c r="E294" i="1" s="1"/>
  <c r="E295" i="1" s="1"/>
  <c r="E296" i="1" s="1"/>
  <c r="E297" i="1" s="1"/>
  <c r="E298" i="1" s="1"/>
  <c r="E299" i="1" s="1"/>
  <c r="E300" i="1" s="1"/>
  <c r="E301" i="1" s="1"/>
  <c r="E302" i="1" s="1"/>
  <c r="E303" i="1" s="1"/>
  <c r="E304" i="1" s="1"/>
  <c r="E305" i="1" s="1"/>
  <c r="E306" i="1" s="1"/>
  <c r="E307" i="1" s="1"/>
  <c r="E308" i="1" s="1"/>
  <c r="E309" i="1" s="1"/>
  <c r="E310" i="1" s="1"/>
  <c r="E311" i="1" s="1"/>
  <c r="E312" i="1" s="1"/>
  <c r="E313" i="1" s="1"/>
  <c r="E314" i="1" s="1"/>
  <c r="E315" i="1" s="1"/>
  <c r="E316" i="1" s="1"/>
  <c r="E317" i="1" s="1"/>
  <c r="E318" i="1" s="1"/>
  <c r="E319" i="1" s="1"/>
  <c r="E320" i="1" s="1"/>
  <c r="E321" i="1" s="1"/>
  <c r="E322" i="1" s="1"/>
  <c r="E323" i="1" s="1"/>
  <c r="E324" i="1" s="1"/>
  <c r="E325" i="1" s="1"/>
  <c r="E326" i="1" s="1"/>
  <c r="E327" i="1" s="1"/>
  <c r="E328" i="1" s="1"/>
  <c r="E329" i="1" s="1"/>
  <c r="E330" i="1" s="1"/>
  <c r="E331" i="1" s="1"/>
  <c r="E332" i="1" s="1"/>
  <c r="E333" i="1" s="1"/>
  <c r="E334" i="1" s="1"/>
  <c r="E335" i="1" s="1"/>
  <c r="E336" i="1" s="1"/>
  <c r="E337" i="1" s="1"/>
  <c r="E338" i="1" s="1"/>
  <c r="E339" i="1" s="1"/>
  <c r="E340" i="1" s="1"/>
  <c r="E341" i="1" s="1"/>
  <c r="E342" i="1" s="1"/>
  <c r="E343" i="1" s="1"/>
  <c r="E344" i="1" s="1"/>
  <c r="E345" i="1" s="1"/>
  <c r="E346" i="1" s="1"/>
  <c r="E347" i="1" s="1"/>
  <c r="E348" i="1" s="1"/>
  <c r="E349" i="1" s="1"/>
  <c r="E350" i="1" s="1"/>
  <c r="E351" i="1" s="1"/>
  <c r="E352" i="1" s="1"/>
  <c r="E353" i="1" s="1"/>
  <c r="E354" i="1" s="1"/>
  <c r="E355" i="1" s="1"/>
  <c r="E356" i="1" s="1"/>
  <c r="E357" i="1" s="1"/>
  <c r="E358" i="1" s="1"/>
  <c r="E359" i="1" s="1"/>
  <c r="E360" i="1" s="1"/>
  <c r="E361" i="1" s="1"/>
  <c r="E362" i="1" s="1"/>
  <c r="E363" i="1" s="1"/>
  <c r="E364" i="1" s="1"/>
  <c r="E365" i="1" s="1"/>
  <c r="E366" i="1" s="1"/>
  <c r="E367" i="1" s="1"/>
  <c r="E368" i="1" s="1"/>
  <c r="E369" i="1" s="1"/>
  <c r="E370" i="1" s="1"/>
  <c r="E371" i="1" s="1"/>
  <c r="E372" i="1" s="1"/>
  <c r="E373" i="1" s="1"/>
  <c r="E374" i="1" s="1"/>
  <c r="E375" i="1" s="1"/>
  <c r="E376" i="1" s="1"/>
  <c r="E377" i="1" s="1"/>
  <c r="E378" i="1" s="1"/>
  <c r="E379" i="1" s="1"/>
  <c r="E380" i="1" s="1"/>
  <c r="E381" i="1" s="1"/>
  <c r="E382" i="1" s="1"/>
  <c r="E383" i="1" s="1"/>
  <c r="E384" i="1" s="1"/>
  <c r="E385" i="1" s="1"/>
  <c r="E386" i="1" s="1"/>
  <c r="E387" i="1" s="1"/>
  <c r="E388" i="1" s="1"/>
  <c r="E389" i="1" s="1"/>
  <c r="E390" i="1" s="1"/>
  <c r="E391" i="1" s="1"/>
  <c r="E392" i="1" s="1"/>
  <c r="E393" i="1" s="1"/>
  <c r="E394" i="1" s="1"/>
  <c r="E395" i="1" s="1"/>
  <c r="E396" i="1" s="1"/>
  <c r="E397" i="1" s="1"/>
  <c r="E398" i="1" s="1"/>
  <c r="E399" i="1" s="1"/>
  <c r="E400" i="1" s="1"/>
  <c r="E401" i="1" s="1"/>
  <c r="E402" i="1" s="1"/>
  <c r="E403" i="1" s="1"/>
  <c r="E404" i="1" s="1"/>
  <c r="E405" i="1" s="1"/>
  <c r="E406" i="1" s="1"/>
  <c r="E407" i="1" s="1"/>
  <c r="E408" i="1" s="1"/>
  <c r="E409" i="1" s="1"/>
  <c r="E410" i="1" s="1"/>
  <c r="E411" i="1" s="1"/>
  <c r="E412" i="1" s="1"/>
  <c r="E413" i="1" s="1"/>
  <c r="E414" i="1" s="1"/>
  <c r="E415" i="1" s="1"/>
  <c r="E416" i="1" s="1"/>
  <c r="E417" i="1" s="1"/>
  <c r="E418" i="1" s="1"/>
  <c r="E419" i="1" s="1"/>
  <c r="E420" i="1" s="1"/>
  <c r="E421" i="1" s="1"/>
  <c r="E422" i="1" s="1"/>
  <c r="E423" i="1" s="1"/>
  <c r="E424" i="1" s="1"/>
  <c r="E425" i="1" s="1"/>
  <c r="E426" i="1" s="1"/>
  <c r="E427" i="1" s="1"/>
  <c r="E428" i="1" s="1"/>
  <c r="E429" i="1" s="1"/>
  <c r="E430" i="1" s="1"/>
  <c r="E431" i="1" s="1"/>
  <c r="E432" i="1" s="1"/>
  <c r="E433" i="1" s="1"/>
  <c r="E434" i="1" s="1"/>
  <c r="E435" i="1" s="1"/>
  <c r="E436" i="1" s="1"/>
  <c r="E437" i="1" s="1"/>
  <c r="E438" i="1" s="1"/>
  <c r="E439" i="1" s="1"/>
  <c r="E440" i="1" s="1"/>
  <c r="E441" i="1" s="1"/>
  <c r="E442" i="1" s="1"/>
  <c r="E443" i="1" s="1"/>
  <c r="E444" i="1" s="1"/>
  <c r="E445" i="1" s="1"/>
  <c r="E446" i="1" s="1"/>
  <c r="E447" i="1" s="1"/>
  <c r="E448" i="1" s="1"/>
  <c r="E449" i="1" s="1"/>
  <c r="E450" i="1" s="1"/>
  <c r="E451" i="1" s="1"/>
  <c r="E452" i="1" s="1"/>
  <c r="E453" i="1" s="1"/>
  <c r="E454" i="1" s="1"/>
  <c r="E455" i="1" s="1"/>
  <c r="E456" i="1" s="1"/>
  <c r="E457" i="1" s="1"/>
  <c r="E458" i="1" s="1"/>
  <c r="E459" i="1" s="1"/>
  <c r="E460" i="1" s="1"/>
  <c r="E461" i="1" s="1"/>
  <c r="E462" i="1" s="1"/>
  <c r="E463" i="1" s="1"/>
  <c r="E464" i="1" s="1"/>
  <c r="E465" i="1" s="1"/>
  <c r="E466" i="1" s="1"/>
  <c r="E467" i="1" s="1"/>
  <c r="E468" i="1" s="1"/>
  <c r="E469" i="1" s="1"/>
  <c r="E470" i="1" s="1"/>
  <c r="E471" i="1" s="1"/>
  <c r="E472" i="1" s="1"/>
  <c r="E473" i="1" s="1"/>
  <c r="E474" i="1" s="1"/>
  <c r="E475" i="1" s="1"/>
  <c r="E476" i="1" s="1"/>
  <c r="E477" i="1" s="1"/>
  <c r="E478" i="1" s="1"/>
  <c r="E479" i="1" s="1"/>
  <c r="E480" i="1" s="1"/>
  <c r="E481" i="1" s="1"/>
  <c r="E482" i="1" s="1"/>
  <c r="E483" i="1" s="1"/>
  <c r="E484" i="1" s="1"/>
  <c r="E485" i="1" s="1"/>
  <c r="E486" i="1" s="1"/>
  <c r="E487" i="1" s="1"/>
  <c r="E488" i="1" s="1"/>
  <c r="E489" i="1" s="1"/>
  <c r="E490" i="1" s="1"/>
  <c r="E491" i="1" s="1"/>
  <c r="E492" i="1" s="1"/>
  <c r="E493" i="1" s="1"/>
  <c r="E494" i="1" s="1"/>
  <c r="E495" i="1" s="1"/>
  <c r="E496" i="1" s="1"/>
  <c r="E497" i="1" s="1"/>
  <c r="E498" i="1" s="1"/>
  <c r="E499" i="1" s="1"/>
  <c r="E500" i="1" s="1"/>
  <c r="E501" i="1" s="1"/>
  <c r="E502" i="1" s="1"/>
  <c r="E503" i="1" s="1"/>
  <c r="E504" i="1" s="1"/>
  <c r="E505" i="1" s="1"/>
  <c r="E506" i="1" s="1"/>
  <c r="E507" i="1" s="1"/>
  <c r="E508" i="1" s="1"/>
  <c r="E509" i="1" s="1"/>
  <c r="E510" i="1" s="1"/>
  <c r="E511" i="1" s="1"/>
  <c r="E512" i="1" s="1"/>
  <c r="E513" i="1" s="1"/>
  <c r="E514" i="1" s="1"/>
  <c r="E515" i="1" s="1"/>
  <c r="E516" i="1" s="1"/>
  <c r="E517" i="1" s="1"/>
  <c r="E518" i="1" s="1"/>
  <c r="E519" i="1" s="1"/>
  <c r="E520" i="1" s="1"/>
  <c r="E521" i="1" s="1"/>
  <c r="E522" i="1" s="1"/>
  <c r="E523" i="1" s="1"/>
  <c r="E524" i="1" s="1"/>
  <c r="E525" i="1" s="1"/>
  <c r="E526" i="1" s="1"/>
  <c r="E527" i="1" s="1"/>
  <c r="E528" i="1" s="1"/>
  <c r="E529" i="1" s="1"/>
  <c r="E530" i="1" s="1"/>
  <c r="E531" i="1" s="1"/>
  <c r="E532" i="1" s="1"/>
  <c r="E533" i="1" s="1"/>
  <c r="E534" i="1" s="1"/>
  <c r="E535" i="1" s="1"/>
  <c r="E536" i="1" s="1"/>
  <c r="E537" i="1" s="1"/>
  <c r="E538" i="1" s="1"/>
  <c r="E539" i="1" s="1"/>
  <c r="E540" i="1" s="1"/>
  <c r="E541" i="1" s="1"/>
  <c r="E542" i="1" s="1"/>
  <c r="E543" i="1" s="1"/>
  <c r="E544" i="1" s="1"/>
  <c r="E545" i="1" s="1"/>
  <c r="E546" i="1" s="1"/>
  <c r="E547" i="1" s="1"/>
  <c r="E548" i="1" s="1"/>
  <c r="E549" i="1" s="1"/>
  <c r="E550" i="1" s="1"/>
  <c r="E551" i="1" s="1"/>
  <c r="E552" i="1" s="1"/>
  <c r="E553" i="1" s="1"/>
  <c r="E554" i="1" s="1"/>
  <c r="E555" i="1" s="1"/>
  <c r="E556" i="1" s="1"/>
  <c r="E557" i="1" s="1"/>
  <c r="E558" i="1" s="1"/>
  <c r="E559" i="1" s="1"/>
  <c r="E560" i="1" s="1"/>
  <c r="E561" i="1" s="1"/>
  <c r="E562" i="1" s="1"/>
  <c r="E563" i="1" s="1"/>
  <c r="E564" i="1" s="1"/>
  <c r="E565" i="1" s="1"/>
  <c r="E566" i="1" s="1"/>
  <c r="E567" i="1" s="1"/>
  <c r="E568" i="1" s="1"/>
  <c r="E569" i="1" s="1"/>
  <c r="E570" i="1" s="1"/>
  <c r="E571" i="1" s="1"/>
  <c r="E572" i="1" s="1"/>
  <c r="E573" i="1" s="1"/>
  <c r="E574" i="1" s="1"/>
  <c r="E575" i="1" s="1"/>
  <c r="E576" i="1" s="1"/>
  <c r="E577" i="1" s="1"/>
  <c r="E578" i="1" s="1"/>
  <c r="E579" i="1" s="1"/>
  <c r="E580" i="1" s="1"/>
  <c r="E581" i="1" s="1"/>
  <c r="E582" i="1" s="1"/>
  <c r="E583" i="1" s="1"/>
  <c r="E584" i="1" s="1"/>
  <c r="E585" i="1" s="1"/>
  <c r="E586" i="1" s="1"/>
  <c r="E587" i="1" s="1"/>
  <c r="E588" i="1" s="1"/>
  <c r="E589" i="1" s="1"/>
  <c r="E590" i="1" s="1"/>
  <c r="E591" i="1" s="1"/>
  <c r="E592" i="1" s="1"/>
  <c r="E593" i="1" s="1"/>
  <c r="E594" i="1" s="1"/>
  <c r="E595" i="1" s="1"/>
  <c r="E596" i="1" s="1"/>
  <c r="E597" i="1" s="1"/>
  <c r="E598" i="1" s="1"/>
  <c r="E599" i="1" s="1"/>
  <c r="E600" i="1" s="1"/>
  <c r="E601" i="1" s="1"/>
  <c r="E602" i="1" s="1"/>
  <c r="E603" i="1" s="1"/>
  <c r="E604" i="1" s="1"/>
  <c r="E605" i="1" s="1"/>
  <c r="E606" i="1" s="1"/>
  <c r="E607" i="1" s="1"/>
  <c r="E608" i="1" s="1"/>
  <c r="E609" i="1" s="1"/>
  <c r="E610" i="1" s="1"/>
  <c r="E611" i="1" s="1"/>
  <c r="E612" i="1" s="1"/>
  <c r="E613" i="1" s="1"/>
  <c r="E614" i="1" s="1"/>
  <c r="E615" i="1" s="1"/>
  <c r="E616" i="1" s="1"/>
  <c r="E617" i="1" s="1"/>
  <c r="E618" i="1" s="1"/>
  <c r="E619" i="1" s="1"/>
  <c r="E620" i="1" s="1"/>
  <c r="E621" i="1" s="1"/>
  <c r="E622" i="1" s="1"/>
  <c r="E623" i="1" s="1"/>
  <c r="E624" i="1" s="1"/>
  <c r="E625" i="1" s="1"/>
  <c r="E626" i="1" s="1"/>
  <c r="E627" i="1" s="1"/>
  <c r="E628" i="1" s="1"/>
  <c r="E629" i="1" s="1"/>
  <c r="E630" i="1" s="1"/>
  <c r="E631" i="1" s="1"/>
  <c r="E632" i="1" s="1"/>
  <c r="E633" i="1" s="1"/>
  <c r="E634" i="1" s="1"/>
  <c r="E635" i="1" s="1"/>
  <c r="E636" i="1" s="1"/>
  <c r="E637" i="1" s="1"/>
  <c r="E638" i="1" s="1"/>
  <c r="E639" i="1" s="1"/>
  <c r="E640" i="1" s="1"/>
  <c r="E641" i="1" s="1"/>
  <c r="E642" i="1" s="1"/>
  <c r="E643" i="1" s="1"/>
  <c r="E644" i="1" s="1"/>
  <c r="E645" i="1" s="1"/>
  <c r="E646" i="1" s="1"/>
  <c r="E647" i="1" s="1"/>
  <c r="E648" i="1" s="1"/>
  <c r="E649" i="1" s="1"/>
  <c r="E650" i="1" s="1"/>
  <c r="E651" i="1" s="1"/>
  <c r="E652" i="1" s="1"/>
  <c r="E653" i="1" s="1"/>
  <c r="E654" i="1" s="1"/>
  <c r="E655" i="1" s="1"/>
  <c r="E656" i="1" s="1"/>
  <c r="E657" i="1" s="1"/>
  <c r="E658" i="1" s="1"/>
  <c r="E659" i="1" s="1"/>
  <c r="E660" i="1" s="1"/>
  <c r="E661" i="1" s="1"/>
  <c r="E662" i="1" s="1"/>
  <c r="E663" i="1" s="1"/>
  <c r="E664" i="1" s="1"/>
  <c r="E665" i="1" s="1"/>
  <c r="E666" i="1" s="1"/>
  <c r="E667" i="1" s="1"/>
  <c r="E668" i="1" s="1"/>
  <c r="E669" i="1" s="1"/>
  <c r="E670" i="1" s="1"/>
  <c r="E671" i="1" s="1"/>
  <c r="E672" i="1" s="1"/>
  <c r="E673" i="1" s="1"/>
  <c r="E674" i="1" s="1"/>
  <c r="E675" i="1" s="1"/>
  <c r="E676" i="1" s="1"/>
  <c r="E677" i="1" s="1"/>
  <c r="E678" i="1" s="1"/>
  <c r="E679" i="1" s="1"/>
  <c r="E680" i="1" s="1"/>
  <c r="E681" i="1" s="1"/>
  <c r="E682" i="1" s="1"/>
  <c r="E683" i="1" s="1"/>
  <c r="E684" i="1" s="1"/>
  <c r="E685" i="1" s="1"/>
  <c r="E686" i="1" s="1"/>
  <c r="E687" i="1" s="1"/>
  <c r="E688" i="1" s="1"/>
  <c r="E689" i="1" s="1"/>
  <c r="E690" i="1" s="1"/>
  <c r="E691" i="1" s="1"/>
  <c r="E692" i="1" s="1"/>
  <c r="E693" i="1" s="1"/>
  <c r="E694" i="1" s="1"/>
  <c r="E695" i="1" s="1"/>
  <c r="E696" i="1" s="1"/>
  <c r="E697" i="1" s="1"/>
  <c r="E698" i="1" s="1"/>
  <c r="E699" i="1" s="1"/>
  <c r="E700" i="1" s="1"/>
  <c r="E701" i="1" s="1"/>
  <c r="E702" i="1" s="1"/>
  <c r="E703" i="1" s="1"/>
  <c r="E704" i="1" s="1"/>
  <c r="E705" i="1" s="1"/>
  <c r="E706" i="1" s="1"/>
  <c r="E707" i="1" s="1"/>
  <c r="E708" i="1" s="1"/>
  <c r="E709" i="1" s="1"/>
  <c r="E710" i="1" s="1"/>
  <c r="E711" i="1" s="1"/>
  <c r="E712" i="1" s="1"/>
  <c r="E713" i="1" s="1"/>
  <c r="E714" i="1" s="1"/>
  <c r="E715" i="1" s="1"/>
  <c r="E716" i="1" s="1"/>
  <c r="E717" i="1" s="1"/>
  <c r="E718" i="1" s="1"/>
  <c r="E719" i="1" s="1"/>
  <c r="E720" i="1" s="1"/>
  <c r="E721" i="1" s="1"/>
  <c r="E722" i="1" s="1"/>
  <c r="E723" i="1" s="1"/>
  <c r="E724" i="1" s="1"/>
  <c r="E725" i="1" s="1"/>
  <c r="E726" i="1" s="1"/>
  <c r="E727" i="1" s="1"/>
  <c r="E728" i="1" s="1"/>
  <c r="E729" i="1" s="1"/>
  <c r="E730" i="1" s="1"/>
  <c r="E731" i="1" s="1"/>
  <c r="E732" i="1" s="1"/>
  <c r="E733" i="1" s="1"/>
  <c r="E734" i="1" s="1"/>
  <c r="E735" i="1" s="1"/>
  <c r="E736" i="1" s="1"/>
  <c r="E737" i="1" s="1"/>
  <c r="E738" i="1" s="1"/>
  <c r="E739" i="1" s="1"/>
  <c r="E740" i="1" s="1"/>
  <c r="E741" i="1" s="1"/>
  <c r="E742" i="1" s="1"/>
  <c r="E743" i="1" s="1"/>
  <c r="E744" i="1" s="1"/>
  <c r="E745" i="1" s="1"/>
  <c r="C9" i="1" l="1"/>
  <c r="C32" i="1"/>
  <c r="C56" i="1" s="1"/>
  <c r="C80" i="1" s="1"/>
  <c r="C104" i="1" s="1"/>
  <c r="C128" i="1" s="1"/>
  <c r="C152" i="1" s="1"/>
  <c r="C176" i="1" s="1"/>
  <c r="C200" i="1" s="1"/>
  <c r="C224" i="1" s="1"/>
  <c r="C248" i="1" s="1"/>
  <c r="C272" i="1" s="1"/>
  <c r="C296" i="1" s="1"/>
  <c r="C320" i="1" s="1"/>
  <c r="C344" i="1" s="1"/>
  <c r="C368" i="1" s="1"/>
  <c r="C392" i="1" s="1"/>
  <c r="C416" i="1" s="1"/>
  <c r="C440" i="1" s="1"/>
  <c r="C464" i="1" s="1"/>
  <c r="C488" i="1" s="1"/>
  <c r="C512" i="1" s="1"/>
  <c r="C536" i="1" s="1"/>
  <c r="C560" i="1" s="1"/>
  <c r="C584" i="1" s="1"/>
  <c r="C608" i="1" s="1"/>
  <c r="C632" i="1" s="1"/>
  <c r="C656" i="1" s="1"/>
  <c r="C680" i="1" s="1"/>
  <c r="C704" i="1" s="1"/>
  <c r="C728" i="1" s="1"/>
  <c r="P113" i="1"/>
  <c r="P114" i="1"/>
  <c r="P115" i="1"/>
  <c r="P116" i="1"/>
  <c r="P117" i="1"/>
  <c r="P118" i="1"/>
  <c r="P119" i="1"/>
  <c r="P120" i="1"/>
  <c r="P121" i="1"/>
  <c r="P122" i="1"/>
  <c r="P123" i="1"/>
  <c r="P124" i="1"/>
  <c r="P125" i="1"/>
  <c r="P126" i="1"/>
  <c r="P127" i="1"/>
  <c r="P128" i="1"/>
  <c r="P129" i="1"/>
  <c r="P130" i="1"/>
  <c r="P172" i="1"/>
  <c r="P173" i="1"/>
  <c r="P174" i="1"/>
  <c r="P180" i="1"/>
  <c r="P255" i="1"/>
  <c r="C10" i="1" l="1"/>
  <c r="C33" i="1"/>
  <c r="C57" i="1" s="1"/>
  <c r="C81" i="1" s="1"/>
  <c r="C105" i="1" s="1"/>
  <c r="C129" i="1" s="1"/>
  <c r="C153" i="1" s="1"/>
  <c r="C177" i="1" s="1"/>
  <c r="C201" i="1" s="1"/>
  <c r="C225" i="1" s="1"/>
  <c r="C249" i="1" s="1"/>
  <c r="C273" i="1" s="1"/>
  <c r="C297" i="1" s="1"/>
  <c r="C321" i="1" s="1"/>
  <c r="C345" i="1" s="1"/>
  <c r="C369" i="1" s="1"/>
  <c r="C393" i="1" s="1"/>
  <c r="C417" i="1" s="1"/>
  <c r="C441" i="1" s="1"/>
  <c r="C465" i="1" s="1"/>
  <c r="C489" i="1" s="1"/>
  <c r="C513" i="1" s="1"/>
  <c r="C537" i="1" s="1"/>
  <c r="C561" i="1" s="1"/>
  <c r="C585" i="1" s="1"/>
  <c r="C609" i="1" s="1"/>
  <c r="C633" i="1" s="1"/>
  <c r="C657" i="1" s="1"/>
  <c r="C681" i="1" s="1"/>
  <c r="C705" i="1" s="1"/>
  <c r="C729" i="1" s="1"/>
  <c r="C11" i="1" l="1"/>
  <c r="C34" i="1"/>
  <c r="C58" i="1" s="1"/>
  <c r="C82" i="1" s="1"/>
  <c r="C106" i="1" s="1"/>
  <c r="C130" i="1" s="1"/>
  <c r="C154" i="1" s="1"/>
  <c r="C178" i="1" s="1"/>
  <c r="C202" i="1" s="1"/>
  <c r="C226" i="1" s="1"/>
  <c r="C250" i="1" s="1"/>
  <c r="C274" i="1" s="1"/>
  <c r="C298" i="1" s="1"/>
  <c r="C322" i="1" s="1"/>
  <c r="C346" i="1" s="1"/>
  <c r="C370" i="1" s="1"/>
  <c r="C394" i="1" s="1"/>
  <c r="C418" i="1" s="1"/>
  <c r="C442" i="1" s="1"/>
  <c r="C466" i="1" s="1"/>
  <c r="C490" i="1" s="1"/>
  <c r="C514" i="1" s="1"/>
  <c r="C538" i="1" s="1"/>
  <c r="C562" i="1" s="1"/>
  <c r="C586" i="1" s="1"/>
  <c r="C610" i="1" s="1"/>
  <c r="C634" i="1" s="1"/>
  <c r="C658" i="1" s="1"/>
  <c r="C682" i="1" s="1"/>
  <c r="C706" i="1" s="1"/>
  <c r="C730" i="1" s="1"/>
  <c r="B5" i="6"/>
  <c r="B4" i="6"/>
  <c r="B3" i="6"/>
  <c r="C12" i="1" l="1"/>
  <c r="C35" i="1"/>
  <c r="C59" i="1" s="1"/>
  <c r="C83" i="1" s="1"/>
  <c r="C107" i="1" s="1"/>
  <c r="C131" i="1" s="1"/>
  <c r="C155" i="1" s="1"/>
  <c r="C179" i="1" s="1"/>
  <c r="C203" i="1" s="1"/>
  <c r="C227" i="1" s="1"/>
  <c r="C251" i="1" s="1"/>
  <c r="C275" i="1" s="1"/>
  <c r="C299" i="1" s="1"/>
  <c r="C323" i="1" s="1"/>
  <c r="C347" i="1" s="1"/>
  <c r="C371" i="1" s="1"/>
  <c r="C395" i="1" s="1"/>
  <c r="C419" i="1" s="1"/>
  <c r="C443" i="1" s="1"/>
  <c r="C467" i="1" s="1"/>
  <c r="C491" i="1" s="1"/>
  <c r="C515" i="1" s="1"/>
  <c r="C539" i="1" s="1"/>
  <c r="C563" i="1" s="1"/>
  <c r="C587" i="1" s="1"/>
  <c r="C611" i="1" s="1"/>
  <c r="C635" i="1" s="1"/>
  <c r="C659" i="1" s="1"/>
  <c r="C683" i="1" s="1"/>
  <c r="C707" i="1" s="1"/>
  <c r="C731" i="1" s="1"/>
  <c r="E4" i="6"/>
  <c r="E9" i="6"/>
  <c r="C13" i="1" l="1"/>
  <c r="C36" i="1"/>
  <c r="C60" i="1" s="1"/>
  <c r="C84" i="1" s="1"/>
  <c r="C108" i="1" s="1"/>
  <c r="C132" i="1" s="1"/>
  <c r="C156" i="1" s="1"/>
  <c r="C180" i="1" s="1"/>
  <c r="C204" i="1" s="1"/>
  <c r="C228" i="1" s="1"/>
  <c r="C252" i="1" s="1"/>
  <c r="C276" i="1" s="1"/>
  <c r="C300" i="1" s="1"/>
  <c r="C324" i="1" s="1"/>
  <c r="C348" i="1" s="1"/>
  <c r="C372" i="1" s="1"/>
  <c r="C396" i="1" s="1"/>
  <c r="C420" i="1" s="1"/>
  <c r="C444" i="1" s="1"/>
  <c r="C468" i="1" s="1"/>
  <c r="C492" i="1" s="1"/>
  <c r="C516" i="1" s="1"/>
  <c r="C540" i="1" s="1"/>
  <c r="C564" i="1" s="1"/>
  <c r="C588" i="1" s="1"/>
  <c r="C612" i="1" s="1"/>
  <c r="C636" i="1" s="1"/>
  <c r="C660" i="1" s="1"/>
  <c r="C684" i="1" s="1"/>
  <c r="C708" i="1" s="1"/>
  <c r="C732" i="1" s="1"/>
  <c r="E11" i="6"/>
  <c r="E6" i="6"/>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79" i="1"/>
  <c r="P178" i="1"/>
  <c r="P177" i="1"/>
  <c r="P176" i="1"/>
  <c r="P175"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B3" i="1"/>
  <c r="B4" i="1" s="1"/>
  <c r="B5" i="1" s="1"/>
  <c r="B6" i="1" s="1"/>
  <c r="B7"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C14" i="1" l="1"/>
  <c r="C37" i="1"/>
  <c r="C61" i="1" s="1"/>
  <c r="C85" i="1" s="1"/>
  <c r="C109" i="1" s="1"/>
  <c r="C133" i="1" s="1"/>
  <c r="C157" i="1" s="1"/>
  <c r="C181" i="1" s="1"/>
  <c r="C205" i="1" s="1"/>
  <c r="C229" i="1" s="1"/>
  <c r="C253" i="1" s="1"/>
  <c r="C277" i="1" s="1"/>
  <c r="C301" i="1" s="1"/>
  <c r="C325" i="1" s="1"/>
  <c r="C349" i="1" s="1"/>
  <c r="C373" i="1" s="1"/>
  <c r="C397" i="1" s="1"/>
  <c r="C421" i="1" s="1"/>
  <c r="C445" i="1" s="1"/>
  <c r="C469" i="1" s="1"/>
  <c r="C493" i="1" s="1"/>
  <c r="C517" i="1" s="1"/>
  <c r="C541" i="1" s="1"/>
  <c r="C565" i="1" s="1"/>
  <c r="C589" i="1" s="1"/>
  <c r="C613" i="1" s="1"/>
  <c r="C637" i="1" s="1"/>
  <c r="C661" i="1" s="1"/>
  <c r="C685" i="1" s="1"/>
  <c r="C709" i="1" s="1"/>
  <c r="C733" i="1" s="1"/>
  <c r="C15" i="1" l="1"/>
  <c r="C38" i="1"/>
  <c r="C62" i="1" s="1"/>
  <c r="C86" i="1" s="1"/>
  <c r="C110" i="1" s="1"/>
  <c r="C134" i="1" s="1"/>
  <c r="C158" i="1" s="1"/>
  <c r="C182" i="1" s="1"/>
  <c r="C206" i="1" s="1"/>
  <c r="C230" i="1" s="1"/>
  <c r="C254" i="1" s="1"/>
  <c r="C278" i="1" s="1"/>
  <c r="C302" i="1" s="1"/>
  <c r="C326" i="1" s="1"/>
  <c r="C350" i="1" s="1"/>
  <c r="C374" i="1" s="1"/>
  <c r="C398" i="1" s="1"/>
  <c r="C422" i="1" s="1"/>
  <c r="C446" i="1" s="1"/>
  <c r="C470" i="1" s="1"/>
  <c r="C494" i="1" s="1"/>
  <c r="C518" i="1" s="1"/>
  <c r="C542" i="1" s="1"/>
  <c r="C566" i="1" s="1"/>
  <c r="C590" i="1" s="1"/>
  <c r="C614" i="1" s="1"/>
  <c r="C638" i="1" s="1"/>
  <c r="C662" i="1" s="1"/>
  <c r="C686" i="1" s="1"/>
  <c r="C710" i="1" s="1"/>
  <c r="C734" i="1" s="1"/>
  <c r="C16" i="1" l="1"/>
  <c r="C39" i="1"/>
  <c r="C63" i="1" s="1"/>
  <c r="C87" i="1" s="1"/>
  <c r="C111" i="1" s="1"/>
  <c r="C135" i="1" s="1"/>
  <c r="C159" i="1" s="1"/>
  <c r="C183" i="1" s="1"/>
  <c r="C207" i="1" s="1"/>
  <c r="C231" i="1" s="1"/>
  <c r="C255" i="1" s="1"/>
  <c r="C279" i="1" s="1"/>
  <c r="C303" i="1" s="1"/>
  <c r="C327" i="1" s="1"/>
  <c r="C351" i="1" s="1"/>
  <c r="C375" i="1" s="1"/>
  <c r="C399" i="1" s="1"/>
  <c r="C423" i="1" s="1"/>
  <c r="C447" i="1" s="1"/>
  <c r="C471" i="1" s="1"/>
  <c r="C495" i="1" s="1"/>
  <c r="C519" i="1" s="1"/>
  <c r="C543" i="1" s="1"/>
  <c r="C567" i="1" s="1"/>
  <c r="C591" i="1" s="1"/>
  <c r="C615" i="1" s="1"/>
  <c r="C639" i="1" s="1"/>
  <c r="C663" i="1" s="1"/>
  <c r="C687" i="1" s="1"/>
  <c r="C711" i="1" s="1"/>
  <c r="C735" i="1" s="1"/>
  <c r="C17" i="1" l="1"/>
  <c r="C40" i="1"/>
  <c r="C64" i="1" s="1"/>
  <c r="C88" i="1" s="1"/>
  <c r="C112" i="1" s="1"/>
  <c r="C136" i="1" s="1"/>
  <c r="C160" i="1" s="1"/>
  <c r="C184" i="1" s="1"/>
  <c r="C208" i="1" s="1"/>
  <c r="C232" i="1" s="1"/>
  <c r="C256" i="1" s="1"/>
  <c r="C280" i="1" s="1"/>
  <c r="C304" i="1" s="1"/>
  <c r="C328" i="1" s="1"/>
  <c r="C352" i="1" s="1"/>
  <c r="C376" i="1" s="1"/>
  <c r="C400" i="1" s="1"/>
  <c r="C424" i="1" s="1"/>
  <c r="C448" i="1" s="1"/>
  <c r="C472" i="1" s="1"/>
  <c r="C496" i="1" s="1"/>
  <c r="C520" i="1" s="1"/>
  <c r="C544" i="1" s="1"/>
  <c r="C568" i="1" s="1"/>
  <c r="C592" i="1" s="1"/>
  <c r="C616" i="1" s="1"/>
  <c r="C640" i="1" s="1"/>
  <c r="C664" i="1" s="1"/>
  <c r="C688" i="1" s="1"/>
  <c r="C712" i="1" s="1"/>
  <c r="C736" i="1" s="1"/>
  <c r="C18" i="1" l="1"/>
  <c r="C41" i="1"/>
  <c r="C65" i="1" s="1"/>
  <c r="C89" i="1" s="1"/>
  <c r="C113" i="1" s="1"/>
  <c r="C137" i="1" s="1"/>
  <c r="C161" i="1" s="1"/>
  <c r="C185" i="1" s="1"/>
  <c r="C209" i="1" s="1"/>
  <c r="C233" i="1" s="1"/>
  <c r="C257" i="1" s="1"/>
  <c r="C281" i="1" s="1"/>
  <c r="C305" i="1" s="1"/>
  <c r="C329" i="1" s="1"/>
  <c r="C353" i="1" s="1"/>
  <c r="C377" i="1" s="1"/>
  <c r="C401" i="1" s="1"/>
  <c r="C425" i="1" s="1"/>
  <c r="C449" i="1" s="1"/>
  <c r="C473" i="1" s="1"/>
  <c r="C497" i="1" s="1"/>
  <c r="C521" i="1" s="1"/>
  <c r="C545" i="1" s="1"/>
  <c r="C569" i="1" s="1"/>
  <c r="C593" i="1" s="1"/>
  <c r="C617" i="1" s="1"/>
  <c r="C641" i="1" s="1"/>
  <c r="C665" i="1" s="1"/>
  <c r="C689" i="1" s="1"/>
  <c r="C713" i="1" s="1"/>
  <c r="C737" i="1" s="1"/>
  <c r="C19" i="1" l="1"/>
  <c r="C42" i="1"/>
  <c r="C66" i="1" s="1"/>
  <c r="C90" i="1" s="1"/>
  <c r="C114" i="1" s="1"/>
  <c r="C138" i="1" s="1"/>
  <c r="C162" i="1" s="1"/>
  <c r="C186" i="1" s="1"/>
  <c r="C210" i="1" s="1"/>
  <c r="C234" i="1" s="1"/>
  <c r="C258" i="1" s="1"/>
  <c r="C282" i="1" s="1"/>
  <c r="C306" i="1" s="1"/>
  <c r="C330" i="1" s="1"/>
  <c r="C354" i="1" s="1"/>
  <c r="C378" i="1" s="1"/>
  <c r="C402" i="1" s="1"/>
  <c r="C426" i="1" s="1"/>
  <c r="C450" i="1" s="1"/>
  <c r="C474" i="1" s="1"/>
  <c r="C498" i="1" s="1"/>
  <c r="C522" i="1" s="1"/>
  <c r="C546" i="1" s="1"/>
  <c r="C570" i="1" s="1"/>
  <c r="C594" i="1" s="1"/>
  <c r="C618" i="1" s="1"/>
  <c r="C642" i="1" s="1"/>
  <c r="C666" i="1" s="1"/>
  <c r="C690" i="1" s="1"/>
  <c r="C714" i="1" s="1"/>
  <c r="C738" i="1" s="1"/>
  <c r="C20" i="1" l="1"/>
  <c r="C43" i="1"/>
  <c r="C67" i="1" s="1"/>
  <c r="C91" i="1" s="1"/>
  <c r="C115" i="1" s="1"/>
  <c r="C139" i="1" s="1"/>
  <c r="C163" i="1" s="1"/>
  <c r="C187" i="1" s="1"/>
  <c r="C211" i="1" s="1"/>
  <c r="C235" i="1" s="1"/>
  <c r="C259" i="1" s="1"/>
  <c r="C283" i="1" s="1"/>
  <c r="C307" i="1" s="1"/>
  <c r="C331" i="1" s="1"/>
  <c r="C355" i="1" s="1"/>
  <c r="C379" i="1" s="1"/>
  <c r="C403" i="1" s="1"/>
  <c r="C427" i="1" s="1"/>
  <c r="C451" i="1" s="1"/>
  <c r="C475" i="1" s="1"/>
  <c r="C499" i="1" s="1"/>
  <c r="C523" i="1" s="1"/>
  <c r="C547" i="1" s="1"/>
  <c r="C571" i="1" s="1"/>
  <c r="C595" i="1" s="1"/>
  <c r="C619" i="1" s="1"/>
  <c r="C643" i="1" s="1"/>
  <c r="C667" i="1" s="1"/>
  <c r="C691" i="1" s="1"/>
  <c r="C715" i="1" s="1"/>
  <c r="C739" i="1" s="1"/>
  <c r="C21" i="1" l="1"/>
  <c r="C44" i="1"/>
  <c r="C68" i="1" s="1"/>
  <c r="C92" i="1" s="1"/>
  <c r="C116" i="1" s="1"/>
  <c r="C140" i="1" s="1"/>
  <c r="C164" i="1" s="1"/>
  <c r="C188" i="1" s="1"/>
  <c r="C212" i="1" s="1"/>
  <c r="C236" i="1" s="1"/>
  <c r="C260" i="1" s="1"/>
  <c r="C284" i="1" s="1"/>
  <c r="C308" i="1" s="1"/>
  <c r="C332" i="1" s="1"/>
  <c r="C356" i="1" s="1"/>
  <c r="C380" i="1" s="1"/>
  <c r="C404" i="1" s="1"/>
  <c r="C428" i="1" s="1"/>
  <c r="C452" i="1" s="1"/>
  <c r="C476" i="1" s="1"/>
  <c r="C500" i="1" s="1"/>
  <c r="C524" i="1" s="1"/>
  <c r="C548" i="1" s="1"/>
  <c r="C572" i="1" s="1"/>
  <c r="C596" i="1" s="1"/>
  <c r="C620" i="1" s="1"/>
  <c r="C644" i="1" s="1"/>
  <c r="C668" i="1" s="1"/>
  <c r="C692" i="1" s="1"/>
  <c r="C716" i="1" s="1"/>
  <c r="C740" i="1" s="1"/>
  <c r="C45" i="1" l="1"/>
  <c r="C69" i="1" s="1"/>
  <c r="C93" i="1" s="1"/>
  <c r="C117" i="1" s="1"/>
  <c r="C141" i="1" s="1"/>
  <c r="C165" i="1" s="1"/>
  <c r="C189" i="1" s="1"/>
  <c r="C213" i="1" s="1"/>
  <c r="C237" i="1" s="1"/>
  <c r="C261" i="1" s="1"/>
  <c r="C285" i="1" s="1"/>
  <c r="C309" i="1" s="1"/>
  <c r="C333" i="1" s="1"/>
  <c r="C357" i="1" s="1"/>
  <c r="C381" i="1" s="1"/>
  <c r="C405" i="1" s="1"/>
  <c r="C429" i="1" s="1"/>
  <c r="C453" i="1" s="1"/>
  <c r="C477" i="1" s="1"/>
  <c r="C501" i="1" s="1"/>
  <c r="C525" i="1" s="1"/>
  <c r="C549" i="1" s="1"/>
  <c r="C573" i="1" s="1"/>
  <c r="C597" i="1" s="1"/>
  <c r="C621" i="1" s="1"/>
  <c r="C645" i="1" s="1"/>
  <c r="C669" i="1" s="1"/>
  <c r="C693" i="1" s="1"/>
  <c r="C717" i="1" s="1"/>
  <c r="C741" i="1" s="1"/>
  <c r="C22" i="1"/>
  <c r="C23" i="1" l="1"/>
  <c r="C46" i="1"/>
  <c r="C70" i="1" s="1"/>
  <c r="C94" i="1" s="1"/>
  <c r="C118" i="1" s="1"/>
  <c r="C142" i="1" s="1"/>
  <c r="C166" i="1" s="1"/>
  <c r="C190" i="1" s="1"/>
  <c r="C214" i="1" s="1"/>
  <c r="C238" i="1" s="1"/>
  <c r="C262" i="1" s="1"/>
  <c r="C286" i="1" s="1"/>
  <c r="C310" i="1" s="1"/>
  <c r="C334" i="1" s="1"/>
  <c r="C358" i="1" s="1"/>
  <c r="C382" i="1" s="1"/>
  <c r="C406" i="1" s="1"/>
  <c r="C430" i="1" s="1"/>
  <c r="C454" i="1" s="1"/>
  <c r="C478" i="1" s="1"/>
  <c r="C502" i="1" s="1"/>
  <c r="C526" i="1" s="1"/>
  <c r="C550" i="1" s="1"/>
  <c r="C574" i="1" s="1"/>
  <c r="C598" i="1" s="1"/>
  <c r="C622" i="1" s="1"/>
  <c r="C646" i="1" s="1"/>
  <c r="C670" i="1" s="1"/>
  <c r="C694" i="1" s="1"/>
  <c r="C718" i="1" s="1"/>
  <c r="C742" i="1" s="1"/>
  <c r="C24" i="1" l="1"/>
  <c r="C47" i="1"/>
  <c r="C71" i="1" s="1"/>
  <c r="C95" i="1" s="1"/>
  <c r="C119" i="1" s="1"/>
  <c r="C143" i="1" s="1"/>
  <c r="C167" i="1" s="1"/>
  <c r="C191" i="1" s="1"/>
  <c r="C215" i="1" s="1"/>
  <c r="C239" i="1" s="1"/>
  <c r="C263" i="1" s="1"/>
  <c r="C287" i="1" s="1"/>
  <c r="C311" i="1" s="1"/>
  <c r="C335" i="1" s="1"/>
  <c r="C359" i="1" s="1"/>
  <c r="C383" i="1" s="1"/>
  <c r="C407" i="1" s="1"/>
  <c r="C431" i="1" s="1"/>
  <c r="C455" i="1" s="1"/>
  <c r="C479" i="1" s="1"/>
  <c r="C503" i="1" s="1"/>
  <c r="C527" i="1" s="1"/>
  <c r="C551" i="1" s="1"/>
  <c r="C575" i="1" s="1"/>
  <c r="C599" i="1" s="1"/>
  <c r="C623" i="1" s="1"/>
  <c r="C647" i="1" s="1"/>
  <c r="C671" i="1" s="1"/>
  <c r="C695" i="1" s="1"/>
  <c r="C719" i="1" s="1"/>
  <c r="C743" i="1" s="1"/>
  <c r="C25" i="1" l="1"/>
  <c r="C49" i="1" s="1"/>
  <c r="C73" i="1" s="1"/>
  <c r="C97" i="1" s="1"/>
  <c r="C121" i="1" s="1"/>
  <c r="C145" i="1" s="1"/>
  <c r="C169" i="1" s="1"/>
  <c r="C193" i="1" s="1"/>
  <c r="C217" i="1" s="1"/>
  <c r="C241" i="1" s="1"/>
  <c r="C265" i="1" s="1"/>
  <c r="C289" i="1" s="1"/>
  <c r="C313" i="1" s="1"/>
  <c r="C337" i="1" s="1"/>
  <c r="C361" i="1" s="1"/>
  <c r="C385" i="1" s="1"/>
  <c r="C409" i="1" s="1"/>
  <c r="C433" i="1" s="1"/>
  <c r="C457" i="1" s="1"/>
  <c r="C481" i="1" s="1"/>
  <c r="C505" i="1" s="1"/>
  <c r="C529" i="1" s="1"/>
  <c r="C553" i="1" s="1"/>
  <c r="C577" i="1" s="1"/>
  <c r="C601" i="1" s="1"/>
  <c r="C625" i="1" s="1"/>
  <c r="C649" i="1" s="1"/>
  <c r="C673" i="1" s="1"/>
  <c r="C697" i="1" s="1"/>
  <c r="C721" i="1" s="1"/>
  <c r="C745" i="1" s="1"/>
  <c r="C48" i="1"/>
  <c r="C72" i="1" s="1"/>
  <c r="C96" i="1" s="1"/>
  <c r="C120" i="1" s="1"/>
  <c r="C144" i="1" s="1"/>
  <c r="C168" i="1" s="1"/>
  <c r="C192" i="1" s="1"/>
  <c r="C216" i="1" s="1"/>
  <c r="C240" i="1" s="1"/>
  <c r="C264" i="1" s="1"/>
  <c r="C288" i="1" s="1"/>
  <c r="C312" i="1" s="1"/>
  <c r="C336" i="1" s="1"/>
  <c r="C360" i="1" s="1"/>
  <c r="C384" i="1" s="1"/>
  <c r="C408" i="1" s="1"/>
  <c r="C432" i="1" s="1"/>
  <c r="C456" i="1" s="1"/>
  <c r="C480" i="1" s="1"/>
  <c r="C504" i="1" s="1"/>
  <c r="C528" i="1" s="1"/>
  <c r="C552" i="1" s="1"/>
  <c r="C576" i="1" s="1"/>
  <c r="C600" i="1" s="1"/>
  <c r="C624" i="1" s="1"/>
  <c r="C648" i="1" s="1"/>
  <c r="C672" i="1" s="1"/>
  <c r="C696" i="1" s="1"/>
  <c r="C720" i="1" s="1"/>
  <c r="C744" i="1" s="1"/>
</calcChain>
</file>

<file path=xl/sharedStrings.xml><?xml version="1.0" encoding="utf-8"?>
<sst xmlns="http://schemas.openxmlformats.org/spreadsheetml/2006/main" count="1510" uniqueCount="92">
  <si>
    <t>Parameter</t>
  </si>
  <si>
    <t>Format</t>
  </si>
  <si>
    <t>Year</t>
  </si>
  <si>
    <t>yyyy</t>
  </si>
  <si>
    <t>Month</t>
  </si>
  <si>
    <t>mm</t>
  </si>
  <si>
    <t>dd</t>
  </si>
  <si>
    <t>hh</t>
  </si>
  <si>
    <t>Day</t>
  </si>
  <si>
    <t>Hour</t>
  </si>
  <si>
    <t>Not applicable</t>
  </si>
  <si>
    <t>µg/m3</t>
  </si>
  <si>
    <t>PM10</t>
  </si>
  <si>
    <t>PM2.5</t>
  </si>
  <si>
    <t>Comment</t>
  </si>
  <si>
    <t>4 integer format</t>
  </si>
  <si>
    <t>2 integer format</t>
  </si>
  <si>
    <t>1 decimal place resolution</t>
  </si>
  <si>
    <t>2 decimal place resolution</t>
  </si>
  <si>
    <t>Units of measure</t>
  </si>
  <si>
    <t>Minimum</t>
  </si>
  <si>
    <t>Maximum</t>
  </si>
  <si>
    <t>Negative</t>
  </si>
  <si>
    <t>Instrument specific</t>
  </si>
  <si>
    <t>Until reporting ceases</t>
  </si>
  <si>
    <t>Status</t>
  </si>
  <si>
    <t>Text</t>
  </si>
  <si>
    <t>Valid</t>
  </si>
  <si>
    <t>Invalid</t>
  </si>
  <si>
    <t>7 character format</t>
  </si>
  <si>
    <t>Details</t>
  </si>
  <si>
    <t>Site elevation (m)</t>
  </si>
  <si>
    <t>Ambient Monitoring Station</t>
  </si>
  <si>
    <t>Site compliance with AS/NZS 3580.1.1:2007</t>
  </si>
  <si>
    <t>Description of surrounding land use</t>
  </si>
  <si>
    <t>Typical sources impacting on the site</t>
  </si>
  <si>
    <t>ND</t>
  </si>
  <si>
    <r>
      <t>PM</t>
    </r>
    <r>
      <rPr>
        <vertAlign val="subscript"/>
        <sz val="11"/>
        <color theme="1"/>
        <rFont val="Calibri"/>
        <family val="2"/>
        <scheme val="minor"/>
      </rPr>
      <t>2.5</t>
    </r>
    <r>
      <rPr>
        <sz val="11"/>
        <color theme="1"/>
        <rFont val="Calibri"/>
        <family val="2"/>
        <scheme val="minor"/>
      </rPr>
      <t xml:space="preserve"> method compliance with AS/NZS 3580.9.13:2013
</t>
    </r>
  </si>
  <si>
    <r>
      <t>PM</t>
    </r>
    <r>
      <rPr>
        <vertAlign val="subscript"/>
        <sz val="11"/>
        <color theme="1"/>
        <rFont val="Calibri"/>
        <family val="2"/>
        <scheme val="minor"/>
      </rPr>
      <t>2.5</t>
    </r>
    <r>
      <rPr>
        <sz val="11"/>
        <color theme="1"/>
        <rFont val="Calibri"/>
        <family val="2"/>
        <scheme val="minor"/>
      </rPr>
      <t xml:space="preserve"> instrument make</t>
    </r>
  </si>
  <si>
    <r>
      <t>PM</t>
    </r>
    <r>
      <rPr>
        <vertAlign val="subscript"/>
        <sz val="11"/>
        <color theme="1"/>
        <rFont val="Calibri"/>
        <family val="2"/>
        <scheme val="minor"/>
      </rPr>
      <t>2.5</t>
    </r>
    <r>
      <rPr>
        <sz val="11"/>
        <color theme="1"/>
        <rFont val="Calibri"/>
        <family val="2"/>
        <scheme val="minor"/>
      </rPr>
      <t xml:space="preserve"> instrument model</t>
    </r>
  </si>
  <si>
    <r>
      <t>PM</t>
    </r>
    <r>
      <rPr>
        <vertAlign val="subscript"/>
        <sz val="11"/>
        <color theme="1"/>
        <rFont val="Calibri"/>
        <family val="2"/>
        <scheme val="minor"/>
      </rPr>
      <t>2.5</t>
    </r>
    <r>
      <rPr>
        <sz val="11"/>
        <color theme="1"/>
        <rFont val="Calibri"/>
        <family val="2"/>
        <scheme val="minor"/>
      </rPr>
      <t xml:space="preserve"> instrument intake height (m)</t>
    </r>
  </si>
  <si>
    <r>
      <t>PM</t>
    </r>
    <r>
      <rPr>
        <vertAlign val="subscript"/>
        <sz val="11"/>
        <color theme="1"/>
        <rFont val="Calibri"/>
        <family val="2"/>
        <scheme val="minor"/>
      </rPr>
      <t>10</t>
    </r>
    <r>
      <rPr>
        <sz val="11"/>
        <color theme="1"/>
        <rFont val="Calibri"/>
        <family val="2"/>
        <scheme val="minor"/>
      </rPr>
      <t xml:space="preserve"> method compliance with AS 3580.9.8-2008
</t>
    </r>
  </si>
  <si>
    <r>
      <t>PM</t>
    </r>
    <r>
      <rPr>
        <vertAlign val="subscript"/>
        <sz val="11"/>
        <color theme="1"/>
        <rFont val="Calibri"/>
        <family val="2"/>
        <scheme val="minor"/>
      </rPr>
      <t>10</t>
    </r>
    <r>
      <rPr>
        <sz val="11"/>
        <color theme="1"/>
        <rFont val="Calibri"/>
        <family val="2"/>
        <scheme val="minor"/>
      </rPr>
      <t xml:space="preserve"> instrument make</t>
    </r>
  </si>
  <si>
    <r>
      <t>PM</t>
    </r>
    <r>
      <rPr>
        <vertAlign val="subscript"/>
        <sz val="11"/>
        <color theme="1"/>
        <rFont val="Calibri"/>
        <family val="2"/>
        <scheme val="minor"/>
      </rPr>
      <t>10</t>
    </r>
    <r>
      <rPr>
        <sz val="11"/>
        <color theme="1"/>
        <rFont val="Calibri"/>
        <family val="2"/>
        <scheme val="minor"/>
      </rPr>
      <t xml:space="preserve"> instrument model</t>
    </r>
  </si>
  <si>
    <r>
      <t>PM</t>
    </r>
    <r>
      <rPr>
        <vertAlign val="subscript"/>
        <sz val="11"/>
        <color theme="1"/>
        <rFont val="Calibri"/>
        <family val="2"/>
        <scheme val="minor"/>
      </rPr>
      <t>10</t>
    </r>
    <r>
      <rPr>
        <sz val="11"/>
        <color theme="1"/>
        <rFont val="Calibri"/>
        <family val="2"/>
        <scheme val="minor"/>
      </rPr>
      <t xml:space="preserve"> instrument intake height (m)</t>
    </r>
  </si>
  <si>
    <t>Ambient Monitoring Results</t>
  </si>
  <si>
    <r>
      <t>PM</t>
    </r>
    <r>
      <rPr>
        <vertAlign val="subscript"/>
        <sz val="11"/>
        <color theme="1"/>
        <rFont val="Calibri"/>
        <family val="2"/>
        <scheme val="minor"/>
      </rPr>
      <t>2.5</t>
    </r>
    <r>
      <rPr>
        <sz val="11"/>
        <color theme="1"/>
        <rFont val="Calibri"/>
        <family val="2"/>
        <scheme val="minor"/>
      </rPr>
      <t xml:space="preserve"> monitoring start (dd/mm/yyyy hh:mm)</t>
    </r>
  </si>
  <si>
    <r>
      <t>PM</t>
    </r>
    <r>
      <rPr>
        <vertAlign val="subscript"/>
        <sz val="11"/>
        <color theme="1"/>
        <rFont val="Calibri"/>
        <family val="2"/>
        <scheme val="minor"/>
      </rPr>
      <t>2.5</t>
    </r>
    <r>
      <rPr>
        <sz val="11"/>
        <color theme="1"/>
        <rFont val="Calibri"/>
        <family val="2"/>
        <scheme val="minor"/>
      </rPr>
      <t xml:space="preserve"> monitoring end</t>
    </r>
  </si>
  <si>
    <r>
      <t>PM</t>
    </r>
    <r>
      <rPr>
        <vertAlign val="subscript"/>
        <sz val="11"/>
        <color theme="1"/>
        <rFont val="Calibri"/>
        <family val="2"/>
        <scheme val="minor"/>
      </rPr>
      <t>2.5</t>
    </r>
    <r>
      <rPr>
        <sz val="11"/>
        <color theme="1"/>
        <rFont val="Calibri"/>
        <family val="2"/>
        <scheme val="minor"/>
      </rPr>
      <t xml:space="preserve"> monitoring period (h)</t>
    </r>
  </si>
  <si>
    <r>
      <t>Number of valid PM</t>
    </r>
    <r>
      <rPr>
        <vertAlign val="subscript"/>
        <sz val="11"/>
        <color theme="1"/>
        <rFont val="Calibri"/>
        <family val="2"/>
        <scheme val="minor"/>
      </rPr>
      <t>2.5</t>
    </r>
    <r>
      <rPr>
        <sz val="11"/>
        <color theme="1"/>
        <rFont val="Calibri"/>
        <family val="2"/>
        <scheme val="minor"/>
      </rPr>
      <t xml:space="preserve"> results</t>
    </r>
  </si>
  <si>
    <r>
      <t>Proportion of valid PM</t>
    </r>
    <r>
      <rPr>
        <vertAlign val="subscript"/>
        <sz val="11"/>
        <color theme="1"/>
        <rFont val="Calibri"/>
        <family val="2"/>
        <scheme val="minor"/>
      </rPr>
      <t>2.5</t>
    </r>
    <r>
      <rPr>
        <sz val="11"/>
        <color theme="1"/>
        <rFont val="Calibri"/>
        <family val="2"/>
        <scheme val="minor"/>
      </rPr>
      <t xml:space="preserve"> results (%)</t>
    </r>
  </si>
  <si>
    <r>
      <t>PM</t>
    </r>
    <r>
      <rPr>
        <vertAlign val="subscript"/>
        <sz val="11"/>
        <color theme="1"/>
        <rFont val="Calibri"/>
        <family val="2"/>
        <scheme val="minor"/>
      </rPr>
      <t>10</t>
    </r>
    <r>
      <rPr>
        <sz val="11"/>
        <color theme="1"/>
        <rFont val="Calibri"/>
        <family val="2"/>
        <scheme val="minor"/>
      </rPr>
      <t xml:space="preserve"> monitoring start (dd/mm/yyyy hh:mm)</t>
    </r>
  </si>
  <si>
    <r>
      <t>PM</t>
    </r>
    <r>
      <rPr>
        <vertAlign val="subscript"/>
        <sz val="11"/>
        <color theme="1"/>
        <rFont val="Calibri"/>
        <family val="2"/>
        <scheme val="minor"/>
      </rPr>
      <t>10</t>
    </r>
    <r>
      <rPr>
        <sz val="11"/>
        <color theme="1"/>
        <rFont val="Calibri"/>
        <family val="2"/>
        <scheme val="minor"/>
      </rPr>
      <t xml:space="preserve"> monitoring end</t>
    </r>
  </si>
  <si>
    <r>
      <t>PM</t>
    </r>
    <r>
      <rPr>
        <vertAlign val="subscript"/>
        <sz val="11"/>
        <color theme="1"/>
        <rFont val="Calibri"/>
        <family val="2"/>
        <scheme val="minor"/>
      </rPr>
      <t>10</t>
    </r>
    <r>
      <rPr>
        <sz val="11"/>
        <color theme="1"/>
        <rFont val="Calibri"/>
        <family val="2"/>
        <scheme val="minor"/>
      </rPr>
      <t xml:space="preserve"> monitoring period (h)</t>
    </r>
  </si>
  <si>
    <r>
      <t>Number of valid PM</t>
    </r>
    <r>
      <rPr>
        <vertAlign val="subscript"/>
        <sz val="11"/>
        <color theme="1"/>
        <rFont val="Calibri"/>
        <family val="2"/>
        <scheme val="minor"/>
      </rPr>
      <t>10</t>
    </r>
    <r>
      <rPr>
        <sz val="11"/>
        <color theme="1"/>
        <rFont val="Calibri"/>
        <family val="2"/>
        <scheme val="minor"/>
      </rPr>
      <t xml:space="preserve"> results</t>
    </r>
  </si>
  <si>
    <r>
      <t>Proportion of valid PM</t>
    </r>
    <r>
      <rPr>
        <vertAlign val="subscript"/>
        <sz val="11"/>
        <color theme="1"/>
        <rFont val="Calibri"/>
        <family val="2"/>
        <scheme val="minor"/>
      </rPr>
      <t>10</t>
    </r>
    <r>
      <rPr>
        <sz val="11"/>
        <color theme="1"/>
        <rFont val="Calibri"/>
        <family val="2"/>
        <scheme val="minor"/>
      </rPr>
      <t xml:space="preserve"> results (%)</t>
    </r>
  </si>
  <si>
    <t>PM10_24hr_rolling_average</t>
  </si>
  <si>
    <t>PM2.5_hourly</t>
  </si>
  <si>
    <t>PM10_hourly</t>
  </si>
  <si>
    <t>PM10_hourly_valid_plot</t>
  </si>
  <si>
    <t>Date and time</t>
  </si>
  <si>
    <t>PM10_24hr_rolling_ave_valid_plot</t>
  </si>
  <si>
    <t>PM10_hourly_valid_plot_series</t>
  </si>
  <si>
    <t>PM10_24hr_rolling_average_valid_plot_series</t>
  </si>
  <si>
    <t>Detailed comments</t>
  </si>
  <si>
    <t>PM2.5_24hr_rolling_average</t>
  </si>
  <si>
    <t>PM10_Data_Status</t>
  </si>
  <si>
    <t>PM2.5_Data_Status</t>
  </si>
  <si>
    <t>PM2.5_24hr_rolling_average_valid_plot_series</t>
  </si>
  <si>
    <t>PM2.5_hourly_valid_plot_series</t>
  </si>
  <si>
    <t>PM2.5_24hr_rolling_ave_valid_plot</t>
  </si>
  <si>
    <t>PM2.5_hourly_valid_plot</t>
  </si>
  <si>
    <t>Cause of data invalidity, if applicable</t>
  </si>
  <si>
    <t>Location</t>
  </si>
  <si>
    <t>Will-gai</t>
  </si>
  <si>
    <t>Werris Creek</t>
  </si>
  <si>
    <t>Easting</t>
  </si>
  <si>
    <t>Northing</t>
  </si>
  <si>
    <t>Maules Creek</t>
  </si>
  <si>
    <t>Breeza</t>
  </si>
  <si>
    <t>Agriculture/Mining</t>
  </si>
  <si>
    <t>Yes</t>
  </si>
  <si>
    <t>Thermo Scientific</t>
  </si>
  <si>
    <t>1405DF</t>
  </si>
  <si>
    <t>No*</t>
  </si>
  <si>
    <t>*The 1405DF TEOM used at this site measures PM10 indirectly rather than directly. The unit does however meet the intent of AS 3580.9.8-2008, and this method has been accredited by the USEPA. It is considered scientifically robust and is used extensively throughout NSW with EPA's knowledge and informal acceptance.</t>
  </si>
  <si>
    <t>Agriculture</t>
  </si>
  <si>
    <t>Power Failure</t>
  </si>
  <si>
    <t>no data</t>
  </si>
  <si>
    <t>Calibration Error</t>
  </si>
  <si>
    <t>24Hr average lost due to data interruption</t>
  </si>
  <si>
    <t>value outside range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</si>
</sst>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dd/mm/yyyy\ hh:mm"/>
    <numFmt numFmtId="167" formatCode="0.0%"/>
    <numFmt numFmtId="168" formatCode="[$-F400]h:mm:ss\ AM/PM"/>
    <numFmt numFmtId="169" formatCode="0.000"/>
  </numFmts>
  <fonts count="5" x14ac:knownFonts="1">
    <font>
      <sz val="11"/>
      <color theme="1"/>
      <name val="Calibri"/>
      <family val="2"/>
      <scheme val="minor"/>
    </font>
    <font>
      <sz val="11"/>
      <color theme="1"/>
      <name val="Calibri"/>
      <family val="2"/>
      <scheme val="minor"/>
    </font>
    <font>
      <b/>
      <sz val="11"/>
      <color theme="0"/>
      <name val="Calibri"/>
      <family val="2"/>
      <scheme val="minor"/>
    </font>
    <font>
      <vertAlign val="subscript"/>
      <sz val="11"/>
      <color theme="1"/>
      <name val="Calibri"/>
      <family val="2"/>
      <scheme val="minor"/>
    </font>
    <font>
      <b/>
      <sz val="18"/>
      <color rgb="FFFF0000"/>
      <name val="Calibri"/>
      <family val="2"/>
    </font>
  </fonts>
  <fills count="3">
    <fill>
      <patternFill patternType="none"/>
    </fill>
    <fill>
      <patternFill patternType="gray125"/>
    </fill>
    <fill>
      <patternFill patternType="solid">
        <fgColor theme="4"/>
        <bgColor theme="4"/>
      </patternFill>
    </fill>
  </fills>
  <borders count="10">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bottom/>
      <diagonal/>
    </border>
    <border>
      <left style="thin">
        <color theme="4"/>
      </left>
      <right style="thin">
        <color theme="4"/>
      </right>
      <top/>
      <bottom style="thin">
        <color theme="4"/>
      </bottom>
      <diagonal/>
    </border>
  </borders>
  <cellStyleXfs count="2">
    <xf numFmtId="0" fontId="0" fillId="0" borderId="0"/>
    <xf numFmtId="9" fontId="1" fillId="0" borderId="0" applyFont="0" applyFill="0" applyBorder="0" applyAlignment="0" applyProtection="0"/>
  </cellStyleXfs>
  <cellXfs count="74">
    <xf numFmtId="0" fontId="0" fillId="0" borderId="0" xfId="0"/>
    <xf numFmtId="0" fontId="2" fillId="2" borderId="1" xfId="0" applyFont="1" applyFill="1" applyBorder="1"/>
    <xf numFmtId="0" fontId="2" fillId="2" borderId="3" xfId="0" applyFont="1" applyFill="1" applyBorder="1"/>
    <xf numFmtId="0" fontId="0" fillId="0" borderId="1" xfId="0" applyFont="1" applyBorder="1"/>
    <xf numFmtId="0" fontId="0" fillId="0" borderId="3" xfId="0" applyFont="1" applyBorder="1"/>
    <xf numFmtId="0" fontId="0" fillId="0" borderId="4" xfId="0" applyFont="1" applyBorder="1"/>
    <xf numFmtId="0" fontId="0" fillId="0" borderId="6" xfId="0" applyFont="1" applyBorder="1"/>
    <xf numFmtId="0" fontId="2" fillId="2" borderId="2" xfId="0" applyFont="1" applyFill="1" applyBorder="1"/>
    <xf numFmtId="164" fontId="0" fillId="0" borderId="2" xfId="0" applyNumberFormat="1" applyFont="1" applyBorder="1"/>
    <xf numFmtId="165" fontId="0" fillId="0" borderId="2" xfId="0" applyNumberFormat="1" applyFont="1" applyBorder="1"/>
    <xf numFmtId="164" fontId="0" fillId="0" borderId="3" xfId="0" applyNumberFormat="1" applyFont="1" applyBorder="1"/>
    <xf numFmtId="0" fontId="0" fillId="0" borderId="5" xfId="0" applyFont="1" applyBorder="1"/>
    <xf numFmtId="0" fontId="0" fillId="0" borderId="2" xfId="0" applyFont="1" applyBorder="1"/>
    <xf numFmtId="0" fontId="0" fillId="0" borderId="2" xfId="0" applyFont="1" applyBorder="1" applyAlignment="1">
      <alignment horizontal="right"/>
    </xf>
    <xf numFmtId="0" fontId="0" fillId="0" borderId="5" xfId="0" applyFont="1" applyBorder="1" applyAlignment="1">
      <alignment horizontal="right"/>
    </xf>
    <xf numFmtId="0" fontId="0" fillId="0" borderId="7" xfId="0" applyFont="1" applyBorder="1" applyProtection="1">
      <protection locked="0"/>
    </xf>
    <xf numFmtId="164" fontId="0" fillId="0" borderId="7" xfId="0" applyNumberFormat="1" applyFont="1" applyBorder="1" applyProtection="1">
      <protection locked="0"/>
    </xf>
    <xf numFmtId="165" fontId="0" fillId="0" borderId="7" xfId="0" applyNumberFormat="1" applyFont="1" applyBorder="1" applyProtection="1">
      <protection locked="0"/>
    </xf>
    <xf numFmtId="0" fontId="0" fillId="0" borderId="7" xfId="0" applyBorder="1" applyProtection="1">
      <protection locked="0"/>
    </xf>
    <xf numFmtId="0" fontId="0" fillId="0" borderId="7" xfId="0" applyBorder="1" applyAlignment="1" applyProtection="1">
      <alignment wrapText="1"/>
      <protection locked="0"/>
    </xf>
    <xf numFmtId="0" fontId="0" fillId="0" borderId="3" xfId="0" applyFont="1" applyBorder="1" applyAlignment="1" applyProtection="1">
      <alignment horizontal="right"/>
      <protection locked="0"/>
    </xf>
    <xf numFmtId="0" fontId="0" fillId="0" borderId="7" xfId="0" applyFont="1" applyBorder="1" applyAlignment="1" applyProtection="1">
      <alignment horizontal="right"/>
      <protection locked="0"/>
    </xf>
    <xf numFmtId="166" fontId="0" fillId="0" borderId="3" xfId="0" applyNumberFormat="1" applyFont="1" applyBorder="1" applyAlignment="1" applyProtection="1">
      <alignment vertical="top"/>
      <protection locked="0"/>
    </xf>
    <xf numFmtId="169" fontId="0" fillId="0" borderId="7" xfId="0" applyNumberFormat="1" applyFont="1" applyBorder="1" applyProtection="1">
      <protection locked="0"/>
    </xf>
    <xf numFmtId="0" fontId="0" fillId="0" borderId="0" xfId="0" applyBorder="1"/>
    <xf numFmtId="0" fontId="0" fillId="0" borderId="6" xfId="0" applyFont="1" applyBorder="1" applyProtection="1">
      <protection locked="0"/>
    </xf>
    <xf numFmtId="0" fontId="2" fillId="2" borderId="4" xfId="0" applyFont="1" applyFill="1" applyBorder="1" applyProtection="1"/>
    <xf numFmtId="0" fontId="2" fillId="2" borderId="5" xfId="0" applyFont="1" applyFill="1" applyBorder="1" applyProtection="1"/>
    <xf numFmtId="0" fontId="0" fillId="0" borderId="4" xfId="0" applyFont="1" applyBorder="1" applyProtection="1"/>
    <xf numFmtId="0" fontId="0" fillId="0" borderId="5" xfId="0" applyFont="1" applyBorder="1" applyProtection="1"/>
    <xf numFmtId="0" fontId="2" fillId="2" borderId="6" xfId="0" applyFont="1" applyFill="1" applyBorder="1" applyProtection="1"/>
    <xf numFmtId="0" fontId="2" fillId="2" borderId="1" xfId="0" applyFont="1" applyFill="1" applyBorder="1" applyProtection="1"/>
    <xf numFmtId="0" fontId="2" fillId="2" borderId="3" xfId="0" applyFont="1" applyFill="1" applyBorder="1" applyProtection="1"/>
    <xf numFmtId="0" fontId="0" fillId="0" borderId="0" xfId="0" applyFont="1" applyProtection="1"/>
    <xf numFmtId="0" fontId="2" fillId="2" borderId="1" xfId="0" applyFont="1" applyFill="1" applyBorder="1" applyAlignment="1" applyProtection="1">
      <alignment vertical="top"/>
    </xf>
    <xf numFmtId="0" fontId="2" fillId="2" borderId="3" xfId="0" applyFont="1" applyFill="1" applyBorder="1" applyAlignment="1" applyProtection="1">
      <alignment vertical="center"/>
    </xf>
    <xf numFmtId="0" fontId="0" fillId="0" borderId="1" xfId="0" applyFont="1" applyBorder="1" applyProtection="1"/>
    <xf numFmtId="0" fontId="0" fillId="0" borderId="3" xfId="0" applyFont="1" applyBorder="1" applyAlignment="1" applyProtection="1">
      <alignment horizontal="right"/>
    </xf>
    <xf numFmtId="0" fontId="0" fillId="0" borderId="1" xfId="0" applyFont="1" applyBorder="1" applyAlignment="1" applyProtection="1">
      <alignment vertical="center"/>
    </xf>
    <xf numFmtId="0" fontId="0" fillId="0" borderId="3" xfId="0" applyFont="1" applyBorder="1" applyAlignment="1" applyProtection="1">
      <alignment vertical="top"/>
    </xf>
    <xf numFmtId="167" fontId="0" fillId="0" borderId="3" xfId="1" applyNumberFormat="1" applyFont="1" applyBorder="1" applyAlignment="1" applyProtection="1">
      <alignment vertical="top"/>
    </xf>
    <xf numFmtId="0" fontId="0" fillId="0" borderId="1" xfId="0" applyFont="1" applyBorder="1" applyAlignment="1" applyProtection="1"/>
    <xf numFmtId="0" fontId="0" fillId="0" borderId="4" xfId="0" applyFont="1" applyBorder="1" applyAlignment="1" applyProtection="1">
      <alignment vertical="center"/>
    </xf>
    <xf numFmtId="167" fontId="0" fillId="0" borderId="6" xfId="1" applyNumberFormat="1" applyFont="1" applyBorder="1" applyAlignment="1" applyProtection="1">
      <alignment vertical="top"/>
    </xf>
    <xf numFmtId="0" fontId="0" fillId="0" borderId="4" xfId="0" applyFont="1" applyBorder="1" applyAlignment="1" applyProtection="1"/>
    <xf numFmtId="0" fontId="2" fillId="2" borderId="7" xfId="0" applyFont="1" applyFill="1" applyBorder="1" applyProtection="1"/>
    <xf numFmtId="0" fontId="2" fillId="2" borderId="7" xfId="0" applyFont="1" applyFill="1" applyBorder="1" applyAlignment="1" applyProtection="1">
      <alignment wrapText="1"/>
    </xf>
    <xf numFmtId="0" fontId="0" fillId="0" borderId="8" xfId="0" applyBorder="1" applyProtection="1"/>
    <xf numFmtId="0" fontId="0" fillId="0" borderId="0" xfId="0" applyProtection="1"/>
    <xf numFmtId="0" fontId="0" fillId="0" borderId="7" xfId="0" applyFont="1" applyBorder="1" applyProtection="1"/>
    <xf numFmtId="164" fontId="0" fillId="0" borderId="7" xfId="0" applyNumberFormat="1" applyFont="1" applyBorder="1" applyProtection="1"/>
    <xf numFmtId="168" fontId="0" fillId="0" borderId="7" xfId="0" applyNumberFormat="1" applyFont="1" applyBorder="1" applyProtection="1"/>
    <xf numFmtId="0" fontId="0" fillId="0" borderId="7" xfId="0" applyBorder="1" applyAlignment="1" applyProtection="1">
      <alignment horizontal="center" vertical="center"/>
      <protection locked="0"/>
    </xf>
    <xf numFmtId="0" fontId="0" fillId="0" borderId="8" xfId="0" applyBorder="1" applyProtection="1">
      <protection locked="0"/>
    </xf>
    <xf numFmtId="0" fontId="0" fillId="0" borderId="0" xfId="0" applyProtection="1">
      <protection locked="0"/>
    </xf>
    <xf numFmtId="165" fontId="0" fillId="0" borderId="7" xfId="0" applyNumberFormat="1" applyBorder="1" applyProtection="1">
      <protection locked="0"/>
    </xf>
    <xf numFmtId="0" fontId="0" fillId="0" borderId="4" xfId="0" applyBorder="1" applyProtection="1">
      <protection locked="0"/>
    </xf>
    <xf numFmtId="0" fontId="0" fillId="0" borderId="7" xfId="0" applyNumberFormat="1" applyBorder="1" applyProtection="1">
      <protection locked="0"/>
    </xf>
    <xf numFmtId="2" fontId="0" fillId="0" borderId="7" xfId="0" applyNumberFormat="1" applyBorder="1" applyAlignment="1" applyProtection="1">
      <alignment horizontal="center" vertical="center"/>
      <protection locked="0"/>
    </xf>
    <xf numFmtId="2" fontId="0" fillId="0" borderId="4"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0" fontId="0" fillId="0" borderId="7" xfId="0" applyFont="1" applyBorder="1" applyAlignment="1" applyProtection="1">
      <alignment horizontal="right"/>
    </xf>
    <xf numFmtId="0" fontId="2" fillId="2" borderId="7" xfId="0" applyFont="1" applyFill="1" applyBorder="1" applyProtection="1">
      <protection hidden="1"/>
    </xf>
    <xf numFmtId="2" fontId="0" fillId="0" borderId="7" xfId="0" applyNumberFormat="1" applyBorder="1" applyAlignment="1" applyProtection="1">
      <alignment horizontal="center" vertical="center"/>
      <protection hidden="1"/>
    </xf>
    <xf numFmtId="2" fontId="0" fillId="0" borderId="4" xfId="0" applyNumberFormat="1"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7" xfId="0" applyBorder="1" applyProtection="1">
      <protection hidden="1"/>
    </xf>
    <xf numFmtId="165" fontId="0" fillId="0" borderId="7" xfId="0" applyNumberFormat="1" applyBorder="1" applyAlignment="1" applyProtection="1">
      <alignment horizontal="center" vertical="center"/>
      <protection hidden="1"/>
    </xf>
    <xf numFmtId="165" fontId="0" fillId="0" borderId="4" xfId="0" applyNumberFormat="1" applyBorder="1" applyAlignment="1" applyProtection="1">
      <alignment horizontal="center" vertical="center"/>
      <protection hidden="1"/>
    </xf>
    <xf numFmtId="165" fontId="0" fillId="0" borderId="9" xfId="0" applyNumberFormat="1" applyBorder="1" applyProtection="1">
      <protection hidden="1"/>
    </xf>
    <xf numFmtId="165" fontId="0" fillId="0" borderId="7" xfId="0" applyNumberFormat="1" applyBorder="1" applyProtection="1">
      <protection hidden="1"/>
    </xf>
    <xf numFmtId="165" fontId="0" fillId="0" borderId="7" xfId="0" applyNumberFormat="1" applyBorder="1" applyAlignment="1" applyProtection="1">
      <alignment horizontal="center"/>
      <protection locked="0"/>
    </xf>
    <xf numFmtId="0" fontId="0" fillId="0" borderId="1" xfId="0" applyFont="1" applyFill="1" applyBorder="1" applyAlignment="1" applyProtection="1">
      <alignment horizontal="left" vertical="top" wrapText="1"/>
    </xf>
    <xf numFmtId="0" fontId="0" fillId="0" borderId="2" xfId="0" applyFont="1" applyFill="1" applyBorder="1" applyAlignment="1" applyProtection="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aseline="0"/>
              <a:t>24-hour rolling average PM10 concentrations</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data_sheet'!$S$1</c:f>
              <c:strCache>
                <c:ptCount val="1"/>
                <c:pt idx="0">
                  <c:v>PM10_24hr_rolling_average_valid_plot_series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43497</c:v>
                </c:pt>
                <c:pt idx="1">
                  <c:v>43497.041666666664</c:v>
                </c:pt>
                <c:pt idx="2">
                  <c:v>43497.083333333328</c:v>
                </c:pt>
                <c:pt idx="3">
                  <c:v>43497.124999999993</c:v>
                </c:pt>
                <c:pt idx="4">
                  <c:v>43497.166666666657</c:v>
                </c:pt>
                <c:pt idx="5">
                  <c:v>43497.208333333321</c:v>
                </c:pt>
                <c:pt idx="6">
                  <c:v>43497.249999999985</c:v>
                </c:pt>
                <c:pt idx="7">
                  <c:v>43497.29166666665</c:v>
                </c:pt>
                <c:pt idx="8">
                  <c:v>43497.333333333314</c:v>
                </c:pt>
                <c:pt idx="9">
                  <c:v>43497.374999999978</c:v>
                </c:pt>
                <c:pt idx="10">
                  <c:v>43497.416666666642</c:v>
                </c:pt>
                <c:pt idx="11">
                  <c:v>43497.458333333307</c:v>
                </c:pt>
                <c:pt idx="12">
                  <c:v>43497.499999999971</c:v>
                </c:pt>
                <c:pt idx="13">
                  <c:v>43497.541666666635</c:v>
                </c:pt>
                <c:pt idx="14">
                  <c:v>43497.583333333299</c:v>
                </c:pt>
                <c:pt idx="15">
                  <c:v>43497.624999999964</c:v>
                </c:pt>
                <c:pt idx="16">
                  <c:v>43497.666666666628</c:v>
                </c:pt>
                <c:pt idx="17">
                  <c:v>43497.708333333292</c:v>
                </c:pt>
                <c:pt idx="18">
                  <c:v>43497.749999999956</c:v>
                </c:pt>
                <c:pt idx="19">
                  <c:v>43497.791666666621</c:v>
                </c:pt>
                <c:pt idx="20">
                  <c:v>43497.833333333285</c:v>
                </c:pt>
                <c:pt idx="21">
                  <c:v>43497.874999999949</c:v>
                </c:pt>
                <c:pt idx="22">
                  <c:v>43497.916666666613</c:v>
                </c:pt>
                <c:pt idx="23">
                  <c:v>43497.958333333278</c:v>
                </c:pt>
                <c:pt idx="24">
                  <c:v>43497.999999999942</c:v>
                </c:pt>
                <c:pt idx="25">
                  <c:v>43498.041666666606</c:v>
                </c:pt>
                <c:pt idx="26">
                  <c:v>43498.08333333327</c:v>
                </c:pt>
                <c:pt idx="27">
                  <c:v>43498.124999999935</c:v>
                </c:pt>
                <c:pt idx="28">
                  <c:v>43498.166666666599</c:v>
                </c:pt>
                <c:pt idx="29">
                  <c:v>43498.208333333263</c:v>
                </c:pt>
                <c:pt idx="30">
                  <c:v>43498.249999999927</c:v>
                </c:pt>
                <c:pt idx="31">
                  <c:v>43498.291666666591</c:v>
                </c:pt>
                <c:pt idx="32">
                  <c:v>43498.333333333256</c:v>
                </c:pt>
                <c:pt idx="33">
                  <c:v>43498.37499999992</c:v>
                </c:pt>
                <c:pt idx="34">
                  <c:v>43498.416666666584</c:v>
                </c:pt>
                <c:pt idx="35">
                  <c:v>43498.458333333248</c:v>
                </c:pt>
                <c:pt idx="36">
                  <c:v>43498.499999999913</c:v>
                </c:pt>
                <c:pt idx="37">
                  <c:v>43498.541666666577</c:v>
                </c:pt>
                <c:pt idx="38">
                  <c:v>43498.583333333241</c:v>
                </c:pt>
                <c:pt idx="39">
                  <c:v>43498.624999999905</c:v>
                </c:pt>
                <c:pt idx="40">
                  <c:v>43498.66666666657</c:v>
                </c:pt>
                <c:pt idx="41">
                  <c:v>43498.708333333234</c:v>
                </c:pt>
                <c:pt idx="42">
                  <c:v>43498.749999999898</c:v>
                </c:pt>
                <c:pt idx="43">
                  <c:v>43498.791666666562</c:v>
                </c:pt>
                <c:pt idx="44">
                  <c:v>43498.833333333227</c:v>
                </c:pt>
                <c:pt idx="45">
                  <c:v>43498.874999999891</c:v>
                </c:pt>
                <c:pt idx="46">
                  <c:v>43498.916666666555</c:v>
                </c:pt>
                <c:pt idx="47">
                  <c:v>43498.958333333219</c:v>
                </c:pt>
                <c:pt idx="48">
                  <c:v>43498.999999999884</c:v>
                </c:pt>
                <c:pt idx="49">
                  <c:v>43499.041666666548</c:v>
                </c:pt>
                <c:pt idx="50">
                  <c:v>43499.083333333212</c:v>
                </c:pt>
                <c:pt idx="51">
                  <c:v>43499.124999999876</c:v>
                </c:pt>
                <c:pt idx="52">
                  <c:v>43499.166666666541</c:v>
                </c:pt>
                <c:pt idx="53">
                  <c:v>43499.208333333205</c:v>
                </c:pt>
                <c:pt idx="54">
                  <c:v>43499.249999999869</c:v>
                </c:pt>
                <c:pt idx="55">
                  <c:v>43499.291666666533</c:v>
                </c:pt>
                <c:pt idx="56">
                  <c:v>43499.333333333198</c:v>
                </c:pt>
                <c:pt idx="57">
                  <c:v>43499.374999999862</c:v>
                </c:pt>
                <c:pt idx="58">
                  <c:v>43499.416666666526</c:v>
                </c:pt>
                <c:pt idx="59">
                  <c:v>43499.45833333319</c:v>
                </c:pt>
                <c:pt idx="60">
                  <c:v>43499.499999999854</c:v>
                </c:pt>
                <c:pt idx="61">
                  <c:v>43499.541666666519</c:v>
                </c:pt>
                <c:pt idx="62">
                  <c:v>43499.583333333183</c:v>
                </c:pt>
                <c:pt idx="63">
                  <c:v>43499.624999999847</c:v>
                </c:pt>
                <c:pt idx="64">
                  <c:v>43499.666666666511</c:v>
                </c:pt>
                <c:pt idx="65">
                  <c:v>43499.708333333176</c:v>
                </c:pt>
                <c:pt idx="66">
                  <c:v>43499.74999999984</c:v>
                </c:pt>
                <c:pt idx="67">
                  <c:v>43499.791666666504</c:v>
                </c:pt>
                <c:pt idx="68">
                  <c:v>43499.833333333168</c:v>
                </c:pt>
                <c:pt idx="69">
                  <c:v>43499.874999999833</c:v>
                </c:pt>
                <c:pt idx="70">
                  <c:v>43499.916666666497</c:v>
                </c:pt>
                <c:pt idx="71">
                  <c:v>43499.958333333161</c:v>
                </c:pt>
                <c:pt idx="72">
                  <c:v>43499.999999999825</c:v>
                </c:pt>
                <c:pt idx="73">
                  <c:v>43500.04166666649</c:v>
                </c:pt>
                <c:pt idx="74">
                  <c:v>43500.083333333154</c:v>
                </c:pt>
                <c:pt idx="75">
                  <c:v>43500.124999999818</c:v>
                </c:pt>
                <c:pt idx="76">
                  <c:v>43500.166666666482</c:v>
                </c:pt>
                <c:pt idx="77">
                  <c:v>43500.208333333147</c:v>
                </c:pt>
                <c:pt idx="78">
                  <c:v>43500.249999999811</c:v>
                </c:pt>
                <c:pt idx="79">
                  <c:v>43500.291666666475</c:v>
                </c:pt>
                <c:pt idx="80">
                  <c:v>43500.333333333139</c:v>
                </c:pt>
                <c:pt idx="81">
                  <c:v>43500.374999999804</c:v>
                </c:pt>
                <c:pt idx="82">
                  <c:v>43500.416666666468</c:v>
                </c:pt>
                <c:pt idx="83">
                  <c:v>43500.458333333132</c:v>
                </c:pt>
                <c:pt idx="84">
                  <c:v>43500.499999999796</c:v>
                </c:pt>
                <c:pt idx="85">
                  <c:v>43500.541666666461</c:v>
                </c:pt>
                <c:pt idx="86">
                  <c:v>43500.583333333125</c:v>
                </c:pt>
                <c:pt idx="87">
                  <c:v>43500.624999999789</c:v>
                </c:pt>
                <c:pt idx="88">
                  <c:v>43500.666666666453</c:v>
                </c:pt>
                <c:pt idx="89">
                  <c:v>43500.708333333117</c:v>
                </c:pt>
                <c:pt idx="90">
                  <c:v>43500.749999999782</c:v>
                </c:pt>
                <c:pt idx="91">
                  <c:v>43500.791666666446</c:v>
                </c:pt>
                <c:pt idx="92">
                  <c:v>43500.83333333311</c:v>
                </c:pt>
                <c:pt idx="93">
                  <c:v>43500.874999999774</c:v>
                </c:pt>
                <c:pt idx="94">
                  <c:v>43500.916666666439</c:v>
                </c:pt>
                <c:pt idx="95">
                  <c:v>43500.958333333103</c:v>
                </c:pt>
                <c:pt idx="96">
                  <c:v>43500.999999999767</c:v>
                </c:pt>
                <c:pt idx="97">
                  <c:v>43501.041666666431</c:v>
                </c:pt>
                <c:pt idx="98">
                  <c:v>43501.083333333096</c:v>
                </c:pt>
                <c:pt idx="99">
                  <c:v>43501.12499999976</c:v>
                </c:pt>
                <c:pt idx="100">
                  <c:v>43501.166666666424</c:v>
                </c:pt>
                <c:pt idx="101">
                  <c:v>43501.208333333088</c:v>
                </c:pt>
                <c:pt idx="102">
                  <c:v>43501.249999999753</c:v>
                </c:pt>
                <c:pt idx="103">
                  <c:v>43501.291666666417</c:v>
                </c:pt>
                <c:pt idx="104">
                  <c:v>43501.333333333081</c:v>
                </c:pt>
                <c:pt idx="105">
                  <c:v>43501.374999999745</c:v>
                </c:pt>
                <c:pt idx="106">
                  <c:v>43501.41666666641</c:v>
                </c:pt>
                <c:pt idx="107">
                  <c:v>43501.458333333074</c:v>
                </c:pt>
                <c:pt idx="108">
                  <c:v>43501.499999999738</c:v>
                </c:pt>
                <c:pt idx="109">
                  <c:v>43501.541666666402</c:v>
                </c:pt>
                <c:pt idx="110">
                  <c:v>43501.583333333067</c:v>
                </c:pt>
                <c:pt idx="111">
                  <c:v>43501.624999999731</c:v>
                </c:pt>
                <c:pt idx="112">
                  <c:v>43501.666666666395</c:v>
                </c:pt>
                <c:pt idx="113">
                  <c:v>43501.708333333059</c:v>
                </c:pt>
                <c:pt idx="114">
                  <c:v>43501.749999999724</c:v>
                </c:pt>
                <c:pt idx="115">
                  <c:v>43501.791666666388</c:v>
                </c:pt>
                <c:pt idx="116">
                  <c:v>43501.833333333052</c:v>
                </c:pt>
                <c:pt idx="117">
                  <c:v>43501.874999999716</c:v>
                </c:pt>
                <c:pt idx="118">
                  <c:v>43501.91666666638</c:v>
                </c:pt>
                <c:pt idx="119">
                  <c:v>43501.958333333045</c:v>
                </c:pt>
                <c:pt idx="120">
                  <c:v>43501.999999999709</c:v>
                </c:pt>
                <c:pt idx="121">
                  <c:v>43502.041666666373</c:v>
                </c:pt>
                <c:pt idx="122">
                  <c:v>43502.083333333037</c:v>
                </c:pt>
                <c:pt idx="123">
                  <c:v>43502.124999999702</c:v>
                </c:pt>
                <c:pt idx="124">
                  <c:v>43502.166666666366</c:v>
                </c:pt>
                <c:pt idx="125">
                  <c:v>43502.20833333303</c:v>
                </c:pt>
                <c:pt idx="126">
                  <c:v>43502.249999999694</c:v>
                </c:pt>
                <c:pt idx="127">
                  <c:v>43502.291666666359</c:v>
                </c:pt>
                <c:pt idx="128">
                  <c:v>43502.333333333023</c:v>
                </c:pt>
                <c:pt idx="129">
                  <c:v>43502.374999999687</c:v>
                </c:pt>
                <c:pt idx="130">
                  <c:v>43502.416666666351</c:v>
                </c:pt>
                <c:pt idx="131">
                  <c:v>43502.458333333016</c:v>
                </c:pt>
                <c:pt idx="132">
                  <c:v>43502.49999999968</c:v>
                </c:pt>
                <c:pt idx="133">
                  <c:v>43502.541666666344</c:v>
                </c:pt>
                <c:pt idx="134">
                  <c:v>43502.583333333008</c:v>
                </c:pt>
                <c:pt idx="135">
                  <c:v>43502.624999999673</c:v>
                </c:pt>
                <c:pt idx="136">
                  <c:v>43502.666666666337</c:v>
                </c:pt>
                <c:pt idx="137">
                  <c:v>43502.708333333001</c:v>
                </c:pt>
                <c:pt idx="138">
                  <c:v>43502.749999999665</c:v>
                </c:pt>
                <c:pt idx="139">
                  <c:v>43502.79166666633</c:v>
                </c:pt>
                <c:pt idx="140">
                  <c:v>43502.833333332994</c:v>
                </c:pt>
                <c:pt idx="141">
                  <c:v>43502.874999999658</c:v>
                </c:pt>
                <c:pt idx="142">
                  <c:v>43502.916666666322</c:v>
                </c:pt>
                <c:pt idx="143">
                  <c:v>43502.958333332987</c:v>
                </c:pt>
                <c:pt idx="144">
                  <c:v>43502.999999999651</c:v>
                </c:pt>
                <c:pt idx="145">
                  <c:v>43503.041666666315</c:v>
                </c:pt>
                <c:pt idx="146">
                  <c:v>43503.083333332979</c:v>
                </c:pt>
                <c:pt idx="147">
                  <c:v>43503.124999999643</c:v>
                </c:pt>
                <c:pt idx="148">
                  <c:v>43503.166666666308</c:v>
                </c:pt>
                <c:pt idx="149">
                  <c:v>43503.208333332972</c:v>
                </c:pt>
                <c:pt idx="150">
                  <c:v>43503.249999999636</c:v>
                </c:pt>
                <c:pt idx="151">
                  <c:v>43503.2916666663</c:v>
                </c:pt>
                <c:pt idx="152">
                  <c:v>43503.333333332965</c:v>
                </c:pt>
                <c:pt idx="153">
                  <c:v>43503.374999999629</c:v>
                </c:pt>
                <c:pt idx="154">
                  <c:v>43503.416666666293</c:v>
                </c:pt>
                <c:pt idx="155">
                  <c:v>43503.458333332957</c:v>
                </c:pt>
                <c:pt idx="156">
                  <c:v>43503.499999999622</c:v>
                </c:pt>
                <c:pt idx="157">
                  <c:v>43503.541666666286</c:v>
                </c:pt>
                <c:pt idx="158">
                  <c:v>43503.58333333295</c:v>
                </c:pt>
                <c:pt idx="159">
                  <c:v>43503.624999999614</c:v>
                </c:pt>
                <c:pt idx="160">
                  <c:v>43503.666666666279</c:v>
                </c:pt>
                <c:pt idx="161">
                  <c:v>43503.708333332943</c:v>
                </c:pt>
                <c:pt idx="162">
                  <c:v>43503.749999999607</c:v>
                </c:pt>
                <c:pt idx="163">
                  <c:v>43503.791666666271</c:v>
                </c:pt>
                <c:pt idx="164">
                  <c:v>43503.833333332936</c:v>
                </c:pt>
                <c:pt idx="165">
                  <c:v>43503.8749999996</c:v>
                </c:pt>
                <c:pt idx="166">
                  <c:v>43503.916666666264</c:v>
                </c:pt>
                <c:pt idx="167">
                  <c:v>43503.958333332928</c:v>
                </c:pt>
                <c:pt idx="168">
                  <c:v>43503.999999999593</c:v>
                </c:pt>
                <c:pt idx="169">
                  <c:v>43504.041666666257</c:v>
                </c:pt>
                <c:pt idx="170">
                  <c:v>43504.083333332921</c:v>
                </c:pt>
                <c:pt idx="171">
                  <c:v>43504.124999999585</c:v>
                </c:pt>
                <c:pt idx="172">
                  <c:v>43504.16666666625</c:v>
                </c:pt>
                <c:pt idx="173">
                  <c:v>43504.208333332914</c:v>
                </c:pt>
                <c:pt idx="174">
                  <c:v>43504.249999999578</c:v>
                </c:pt>
                <c:pt idx="175">
                  <c:v>43504.291666666242</c:v>
                </c:pt>
                <c:pt idx="176">
                  <c:v>43504.333333332906</c:v>
                </c:pt>
                <c:pt idx="177">
                  <c:v>43504.374999999571</c:v>
                </c:pt>
                <c:pt idx="178">
                  <c:v>43504.416666666235</c:v>
                </c:pt>
                <c:pt idx="179">
                  <c:v>43504.458333332899</c:v>
                </c:pt>
                <c:pt idx="180">
                  <c:v>43504.499999999563</c:v>
                </c:pt>
                <c:pt idx="181">
                  <c:v>43504.541666666228</c:v>
                </c:pt>
                <c:pt idx="182">
                  <c:v>43504.583333332892</c:v>
                </c:pt>
                <c:pt idx="183">
                  <c:v>43504.624999999556</c:v>
                </c:pt>
                <c:pt idx="184">
                  <c:v>43504.66666666622</c:v>
                </c:pt>
                <c:pt idx="185">
                  <c:v>43504.708333332885</c:v>
                </c:pt>
                <c:pt idx="186">
                  <c:v>43504.749999999549</c:v>
                </c:pt>
                <c:pt idx="187">
                  <c:v>43504.791666666213</c:v>
                </c:pt>
                <c:pt idx="188">
                  <c:v>43504.833333332877</c:v>
                </c:pt>
                <c:pt idx="189">
                  <c:v>43504.874999999542</c:v>
                </c:pt>
                <c:pt idx="190">
                  <c:v>43504.916666666206</c:v>
                </c:pt>
                <c:pt idx="191">
                  <c:v>43504.95833333287</c:v>
                </c:pt>
                <c:pt idx="192">
                  <c:v>43504.999999999534</c:v>
                </c:pt>
                <c:pt idx="193">
                  <c:v>43505.041666666199</c:v>
                </c:pt>
                <c:pt idx="194">
                  <c:v>43505.083333332863</c:v>
                </c:pt>
                <c:pt idx="195">
                  <c:v>43505.124999999527</c:v>
                </c:pt>
                <c:pt idx="196">
                  <c:v>43505.166666666191</c:v>
                </c:pt>
                <c:pt idx="197">
                  <c:v>43505.208333332856</c:v>
                </c:pt>
                <c:pt idx="198">
                  <c:v>43505.24999999952</c:v>
                </c:pt>
                <c:pt idx="199">
                  <c:v>43505.291666666184</c:v>
                </c:pt>
                <c:pt idx="200">
                  <c:v>43505.333333332848</c:v>
                </c:pt>
                <c:pt idx="201">
                  <c:v>43505.374999999513</c:v>
                </c:pt>
                <c:pt idx="202">
                  <c:v>43505.416666666177</c:v>
                </c:pt>
                <c:pt idx="203">
                  <c:v>43505.458333332841</c:v>
                </c:pt>
                <c:pt idx="204">
                  <c:v>43505.499999999505</c:v>
                </c:pt>
                <c:pt idx="205">
                  <c:v>43505.541666666169</c:v>
                </c:pt>
                <c:pt idx="206">
                  <c:v>43505.583333332834</c:v>
                </c:pt>
                <c:pt idx="207">
                  <c:v>43505.624999999498</c:v>
                </c:pt>
                <c:pt idx="208">
                  <c:v>43505.666666666162</c:v>
                </c:pt>
                <c:pt idx="209">
                  <c:v>43505.708333332826</c:v>
                </c:pt>
                <c:pt idx="210">
                  <c:v>43505.749999999491</c:v>
                </c:pt>
                <c:pt idx="211">
                  <c:v>43505.791666666155</c:v>
                </c:pt>
                <c:pt idx="212">
                  <c:v>43505.833333332819</c:v>
                </c:pt>
                <c:pt idx="213">
                  <c:v>43505.874999999483</c:v>
                </c:pt>
                <c:pt idx="214">
                  <c:v>43505.916666666148</c:v>
                </c:pt>
                <c:pt idx="215">
                  <c:v>43505.958333332812</c:v>
                </c:pt>
                <c:pt idx="216">
                  <c:v>43505.999999999476</c:v>
                </c:pt>
                <c:pt idx="217">
                  <c:v>43506.04166666614</c:v>
                </c:pt>
                <c:pt idx="218">
                  <c:v>43506.083333332805</c:v>
                </c:pt>
                <c:pt idx="219">
                  <c:v>43506.124999999469</c:v>
                </c:pt>
                <c:pt idx="220">
                  <c:v>43506.166666666133</c:v>
                </c:pt>
                <c:pt idx="221">
                  <c:v>43506.208333332797</c:v>
                </c:pt>
                <c:pt idx="222">
                  <c:v>43506.249999999462</c:v>
                </c:pt>
                <c:pt idx="223">
                  <c:v>43506.291666666126</c:v>
                </c:pt>
                <c:pt idx="224">
                  <c:v>43506.33333333279</c:v>
                </c:pt>
                <c:pt idx="225">
                  <c:v>43506.374999999454</c:v>
                </c:pt>
                <c:pt idx="226">
                  <c:v>43506.416666666119</c:v>
                </c:pt>
                <c:pt idx="227">
                  <c:v>43506.458333332783</c:v>
                </c:pt>
                <c:pt idx="228">
                  <c:v>43506.499999999447</c:v>
                </c:pt>
                <c:pt idx="229">
                  <c:v>43506.541666666111</c:v>
                </c:pt>
                <c:pt idx="230">
                  <c:v>43506.583333332776</c:v>
                </c:pt>
                <c:pt idx="231">
                  <c:v>43506.62499999944</c:v>
                </c:pt>
                <c:pt idx="232">
                  <c:v>43506.666666666104</c:v>
                </c:pt>
                <c:pt idx="233">
                  <c:v>43506.708333332768</c:v>
                </c:pt>
                <c:pt idx="234">
                  <c:v>43506.749999999432</c:v>
                </c:pt>
                <c:pt idx="235">
                  <c:v>43506.791666666097</c:v>
                </c:pt>
                <c:pt idx="236">
                  <c:v>43506.833333332761</c:v>
                </c:pt>
                <c:pt idx="237">
                  <c:v>43506.874999999425</c:v>
                </c:pt>
                <c:pt idx="238">
                  <c:v>43506.916666666089</c:v>
                </c:pt>
                <c:pt idx="239">
                  <c:v>43506.958333332754</c:v>
                </c:pt>
                <c:pt idx="240">
                  <c:v>43506.999999999418</c:v>
                </c:pt>
                <c:pt idx="241">
                  <c:v>43507.041666666082</c:v>
                </c:pt>
                <c:pt idx="242">
                  <c:v>43507.083333332746</c:v>
                </c:pt>
                <c:pt idx="243">
                  <c:v>43507.124999999411</c:v>
                </c:pt>
                <c:pt idx="244">
                  <c:v>43507.166666666075</c:v>
                </c:pt>
                <c:pt idx="245">
                  <c:v>43507.208333332739</c:v>
                </c:pt>
                <c:pt idx="246">
                  <c:v>43507.249999999403</c:v>
                </c:pt>
                <c:pt idx="247">
                  <c:v>43507.291666666068</c:v>
                </c:pt>
                <c:pt idx="248">
                  <c:v>43507.333333332732</c:v>
                </c:pt>
                <c:pt idx="249">
                  <c:v>43507.374999999396</c:v>
                </c:pt>
                <c:pt idx="250">
                  <c:v>43507.41666666606</c:v>
                </c:pt>
                <c:pt idx="251">
                  <c:v>43507.458333332725</c:v>
                </c:pt>
                <c:pt idx="252">
                  <c:v>43507.499999999389</c:v>
                </c:pt>
                <c:pt idx="253">
                  <c:v>43507.541666666053</c:v>
                </c:pt>
                <c:pt idx="254">
                  <c:v>43507.583333332717</c:v>
                </c:pt>
                <c:pt idx="255">
                  <c:v>43507.624999999382</c:v>
                </c:pt>
                <c:pt idx="256">
                  <c:v>43507.666666666046</c:v>
                </c:pt>
                <c:pt idx="257">
                  <c:v>43507.70833333271</c:v>
                </c:pt>
                <c:pt idx="258">
                  <c:v>43507.749999999374</c:v>
                </c:pt>
                <c:pt idx="259">
                  <c:v>43507.791666666039</c:v>
                </c:pt>
                <c:pt idx="260">
                  <c:v>43507.833333332703</c:v>
                </c:pt>
                <c:pt idx="261">
                  <c:v>43507.874999999367</c:v>
                </c:pt>
                <c:pt idx="262">
                  <c:v>43507.916666666031</c:v>
                </c:pt>
                <c:pt idx="263">
                  <c:v>43507.958333332695</c:v>
                </c:pt>
                <c:pt idx="264">
                  <c:v>43507.99999999936</c:v>
                </c:pt>
                <c:pt idx="265">
                  <c:v>43508.041666666024</c:v>
                </c:pt>
                <c:pt idx="266">
                  <c:v>43508.083333332688</c:v>
                </c:pt>
                <c:pt idx="267">
                  <c:v>43508.124999999352</c:v>
                </c:pt>
                <c:pt idx="268">
                  <c:v>43508.166666666017</c:v>
                </c:pt>
                <c:pt idx="269">
                  <c:v>43508.208333332681</c:v>
                </c:pt>
                <c:pt idx="270">
                  <c:v>43508.249999999345</c:v>
                </c:pt>
                <c:pt idx="271">
                  <c:v>43508.291666666009</c:v>
                </c:pt>
                <c:pt idx="272">
                  <c:v>43508.333333332674</c:v>
                </c:pt>
                <c:pt idx="273">
                  <c:v>43508.374999999338</c:v>
                </c:pt>
                <c:pt idx="274">
                  <c:v>43508.416666666002</c:v>
                </c:pt>
                <c:pt idx="275">
                  <c:v>43508.458333332666</c:v>
                </c:pt>
                <c:pt idx="276">
                  <c:v>43508.499999999331</c:v>
                </c:pt>
                <c:pt idx="277">
                  <c:v>43508.541666665995</c:v>
                </c:pt>
                <c:pt idx="278">
                  <c:v>43508.583333332659</c:v>
                </c:pt>
                <c:pt idx="279">
                  <c:v>43508.624999999323</c:v>
                </c:pt>
                <c:pt idx="280">
                  <c:v>43508.666666665988</c:v>
                </c:pt>
                <c:pt idx="281">
                  <c:v>43508.708333332652</c:v>
                </c:pt>
                <c:pt idx="282">
                  <c:v>43508.749999999316</c:v>
                </c:pt>
                <c:pt idx="283">
                  <c:v>43508.79166666598</c:v>
                </c:pt>
                <c:pt idx="284">
                  <c:v>43508.833333332645</c:v>
                </c:pt>
                <c:pt idx="285">
                  <c:v>43508.874999999309</c:v>
                </c:pt>
                <c:pt idx="286">
                  <c:v>43508.916666665973</c:v>
                </c:pt>
                <c:pt idx="287">
                  <c:v>43508.958333332637</c:v>
                </c:pt>
                <c:pt idx="288">
                  <c:v>43508.999999999302</c:v>
                </c:pt>
                <c:pt idx="289">
                  <c:v>43509.041666665966</c:v>
                </c:pt>
                <c:pt idx="290">
                  <c:v>43509.08333333263</c:v>
                </c:pt>
                <c:pt idx="291">
                  <c:v>43509.124999999294</c:v>
                </c:pt>
                <c:pt idx="292">
                  <c:v>43509.166666665958</c:v>
                </c:pt>
                <c:pt idx="293">
                  <c:v>43509.208333332623</c:v>
                </c:pt>
                <c:pt idx="294">
                  <c:v>43509.249999999287</c:v>
                </c:pt>
                <c:pt idx="295">
                  <c:v>43509.291666665951</c:v>
                </c:pt>
                <c:pt idx="296">
                  <c:v>43509.333333332615</c:v>
                </c:pt>
                <c:pt idx="297">
                  <c:v>43509.37499999928</c:v>
                </c:pt>
                <c:pt idx="298">
                  <c:v>43509.416666665944</c:v>
                </c:pt>
                <c:pt idx="299">
                  <c:v>43509.458333332608</c:v>
                </c:pt>
                <c:pt idx="300">
                  <c:v>43509.499999999272</c:v>
                </c:pt>
                <c:pt idx="301">
                  <c:v>43509.541666665937</c:v>
                </c:pt>
                <c:pt idx="302">
                  <c:v>43509.583333332601</c:v>
                </c:pt>
                <c:pt idx="303">
                  <c:v>43509.624999999265</c:v>
                </c:pt>
                <c:pt idx="304">
                  <c:v>43509.666666665929</c:v>
                </c:pt>
                <c:pt idx="305">
                  <c:v>43509.708333332594</c:v>
                </c:pt>
                <c:pt idx="306">
                  <c:v>43509.749999999258</c:v>
                </c:pt>
                <c:pt idx="307">
                  <c:v>43509.791666665922</c:v>
                </c:pt>
                <c:pt idx="308">
                  <c:v>43509.833333332586</c:v>
                </c:pt>
                <c:pt idx="309">
                  <c:v>43509.874999999251</c:v>
                </c:pt>
                <c:pt idx="310">
                  <c:v>43509.916666665915</c:v>
                </c:pt>
                <c:pt idx="311">
                  <c:v>43509.958333332579</c:v>
                </c:pt>
                <c:pt idx="312">
                  <c:v>43509.999999999243</c:v>
                </c:pt>
                <c:pt idx="313">
                  <c:v>43510.041666665908</c:v>
                </c:pt>
                <c:pt idx="314">
                  <c:v>43510.083333332572</c:v>
                </c:pt>
                <c:pt idx="315">
                  <c:v>43510.124999999236</c:v>
                </c:pt>
                <c:pt idx="316">
                  <c:v>43510.1666666659</c:v>
                </c:pt>
                <c:pt idx="317">
                  <c:v>43510.208333332565</c:v>
                </c:pt>
                <c:pt idx="318">
                  <c:v>43510.249999999229</c:v>
                </c:pt>
                <c:pt idx="319">
                  <c:v>43510.291666665893</c:v>
                </c:pt>
                <c:pt idx="320">
                  <c:v>43510.333333332557</c:v>
                </c:pt>
                <c:pt idx="321">
                  <c:v>43510.374999999221</c:v>
                </c:pt>
                <c:pt idx="322">
                  <c:v>43510.416666665886</c:v>
                </c:pt>
                <c:pt idx="323">
                  <c:v>43510.45833333255</c:v>
                </c:pt>
                <c:pt idx="324">
                  <c:v>43510.499999999214</c:v>
                </c:pt>
                <c:pt idx="325">
                  <c:v>43510.541666665878</c:v>
                </c:pt>
                <c:pt idx="326">
                  <c:v>43510.583333332543</c:v>
                </c:pt>
                <c:pt idx="327">
                  <c:v>43510.624999999207</c:v>
                </c:pt>
                <c:pt idx="328">
                  <c:v>43510.666666665871</c:v>
                </c:pt>
                <c:pt idx="329">
                  <c:v>43510.708333332535</c:v>
                </c:pt>
                <c:pt idx="330">
                  <c:v>43510.7499999992</c:v>
                </c:pt>
                <c:pt idx="331">
                  <c:v>43510.791666665864</c:v>
                </c:pt>
                <c:pt idx="332">
                  <c:v>43510.833333332528</c:v>
                </c:pt>
                <c:pt idx="333">
                  <c:v>43510.874999999192</c:v>
                </c:pt>
                <c:pt idx="334">
                  <c:v>43510.916666665857</c:v>
                </c:pt>
                <c:pt idx="335">
                  <c:v>43510.958333332521</c:v>
                </c:pt>
                <c:pt idx="336">
                  <c:v>43510.999999999185</c:v>
                </c:pt>
                <c:pt idx="337">
                  <c:v>43511.041666665849</c:v>
                </c:pt>
                <c:pt idx="338">
                  <c:v>43511.083333332514</c:v>
                </c:pt>
                <c:pt idx="339">
                  <c:v>43511.124999999178</c:v>
                </c:pt>
                <c:pt idx="340">
                  <c:v>43511.166666665842</c:v>
                </c:pt>
                <c:pt idx="341">
                  <c:v>43511.208333332506</c:v>
                </c:pt>
                <c:pt idx="342">
                  <c:v>43511.249999999171</c:v>
                </c:pt>
                <c:pt idx="343">
                  <c:v>43511.291666665835</c:v>
                </c:pt>
                <c:pt idx="344">
                  <c:v>43511.333333332499</c:v>
                </c:pt>
                <c:pt idx="345">
                  <c:v>43511.374999999163</c:v>
                </c:pt>
                <c:pt idx="346">
                  <c:v>43511.416666665828</c:v>
                </c:pt>
                <c:pt idx="347">
                  <c:v>43511.458333332492</c:v>
                </c:pt>
                <c:pt idx="348">
                  <c:v>43511.499999999156</c:v>
                </c:pt>
                <c:pt idx="349">
                  <c:v>43511.54166666582</c:v>
                </c:pt>
                <c:pt idx="350">
                  <c:v>43511.583333332484</c:v>
                </c:pt>
                <c:pt idx="351">
                  <c:v>43511.624999999149</c:v>
                </c:pt>
                <c:pt idx="352">
                  <c:v>43511.666666665813</c:v>
                </c:pt>
                <c:pt idx="353">
                  <c:v>43511.708333332477</c:v>
                </c:pt>
                <c:pt idx="354">
                  <c:v>43511.749999999141</c:v>
                </c:pt>
                <c:pt idx="355">
                  <c:v>43511.791666665806</c:v>
                </c:pt>
                <c:pt idx="356">
                  <c:v>43511.83333333247</c:v>
                </c:pt>
                <c:pt idx="357">
                  <c:v>43511.874999999134</c:v>
                </c:pt>
                <c:pt idx="358">
                  <c:v>43511.916666665798</c:v>
                </c:pt>
                <c:pt idx="359">
                  <c:v>43511.958333332463</c:v>
                </c:pt>
                <c:pt idx="360">
                  <c:v>43511.999999999127</c:v>
                </c:pt>
                <c:pt idx="361">
                  <c:v>43512.041666665791</c:v>
                </c:pt>
                <c:pt idx="362">
                  <c:v>43512.083333332455</c:v>
                </c:pt>
                <c:pt idx="363">
                  <c:v>43512.12499999912</c:v>
                </c:pt>
                <c:pt idx="364">
                  <c:v>43512.166666665784</c:v>
                </c:pt>
                <c:pt idx="365">
                  <c:v>43512.208333332448</c:v>
                </c:pt>
                <c:pt idx="366">
                  <c:v>43512.249999999112</c:v>
                </c:pt>
                <c:pt idx="367">
                  <c:v>43512.291666665777</c:v>
                </c:pt>
                <c:pt idx="368">
                  <c:v>43512.333333332441</c:v>
                </c:pt>
                <c:pt idx="369">
                  <c:v>43512.374999999105</c:v>
                </c:pt>
                <c:pt idx="370">
                  <c:v>43512.416666665769</c:v>
                </c:pt>
                <c:pt idx="371">
                  <c:v>43512.458333332434</c:v>
                </c:pt>
                <c:pt idx="372">
                  <c:v>43512.499999999098</c:v>
                </c:pt>
                <c:pt idx="373">
                  <c:v>43512.541666665762</c:v>
                </c:pt>
                <c:pt idx="374">
                  <c:v>43512.583333332426</c:v>
                </c:pt>
                <c:pt idx="375">
                  <c:v>43512.624999999091</c:v>
                </c:pt>
                <c:pt idx="376">
                  <c:v>43512.666666665755</c:v>
                </c:pt>
                <c:pt idx="377">
                  <c:v>43512.708333332419</c:v>
                </c:pt>
                <c:pt idx="378">
                  <c:v>43512.749999999083</c:v>
                </c:pt>
                <c:pt idx="379">
                  <c:v>43512.791666665747</c:v>
                </c:pt>
                <c:pt idx="380">
                  <c:v>43512.833333332412</c:v>
                </c:pt>
                <c:pt idx="381">
                  <c:v>43512.874999999076</c:v>
                </c:pt>
                <c:pt idx="382">
                  <c:v>43512.91666666574</c:v>
                </c:pt>
                <c:pt idx="383">
                  <c:v>43512.958333332404</c:v>
                </c:pt>
                <c:pt idx="384">
                  <c:v>43512.999999999069</c:v>
                </c:pt>
                <c:pt idx="385">
                  <c:v>43513.041666665733</c:v>
                </c:pt>
                <c:pt idx="386">
                  <c:v>43513.083333332397</c:v>
                </c:pt>
                <c:pt idx="387">
                  <c:v>43513.124999999061</c:v>
                </c:pt>
                <c:pt idx="388">
                  <c:v>43513.166666665726</c:v>
                </c:pt>
                <c:pt idx="389">
                  <c:v>43513.20833333239</c:v>
                </c:pt>
                <c:pt idx="390">
                  <c:v>43513.249999999054</c:v>
                </c:pt>
                <c:pt idx="391">
                  <c:v>43513.291666665718</c:v>
                </c:pt>
                <c:pt idx="392">
                  <c:v>43513.333333332383</c:v>
                </c:pt>
                <c:pt idx="393">
                  <c:v>43513.374999999047</c:v>
                </c:pt>
                <c:pt idx="394">
                  <c:v>43513.416666665711</c:v>
                </c:pt>
                <c:pt idx="395">
                  <c:v>43513.458333332375</c:v>
                </c:pt>
                <c:pt idx="396">
                  <c:v>43513.49999999904</c:v>
                </c:pt>
                <c:pt idx="397">
                  <c:v>43513.541666665704</c:v>
                </c:pt>
                <c:pt idx="398">
                  <c:v>43513.583333332368</c:v>
                </c:pt>
                <c:pt idx="399">
                  <c:v>43513.624999999032</c:v>
                </c:pt>
                <c:pt idx="400">
                  <c:v>43513.666666665697</c:v>
                </c:pt>
                <c:pt idx="401">
                  <c:v>43513.708333332361</c:v>
                </c:pt>
                <c:pt idx="402">
                  <c:v>43513.749999999025</c:v>
                </c:pt>
                <c:pt idx="403">
                  <c:v>43513.791666665689</c:v>
                </c:pt>
                <c:pt idx="404">
                  <c:v>43513.833333332354</c:v>
                </c:pt>
                <c:pt idx="405">
                  <c:v>43513.874999999018</c:v>
                </c:pt>
                <c:pt idx="406">
                  <c:v>43513.916666665682</c:v>
                </c:pt>
                <c:pt idx="407">
                  <c:v>43513.958333332346</c:v>
                </c:pt>
                <c:pt idx="408">
                  <c:v>43513.99999999901</c:v>
                </c:pt>
                <c:pt idx="409">
                  <c:v>43514.041666665675</c:v>
                </c:pt>
                <c:pt idx="410">
                  <c:v>43514.083333332339</c:v>
                </c:pt>
                <c:pt idx="411">
                  <c:v>43514.124999999003</c:v>
                </c:pt>
                <c:pt idx="412">
                  <c:v>43514.166666665667</c:v>
                </c:pt>
                <c:pt idx="413">
                  <c:v>43514.208333332332</c:v>
                </c:pt>
                <c:pt idx="414">
                  <c:v>43514.249999998996</c:v>
                </c:pt>
                <c:pt idx="415">
                  <c:v>43514.29166666566</c:v>
                </c:pt>
                <c:pt idx="416">
                  <c:v>43514.333333332324</c:v>
                </c:pt>
                <c:pt idx="417">
                  <c:v>43514.374999998989</c:v>
                </c:pt>
                <c:pt idx="418">
                  <c:v>43514.416666665653</c:v>
                </c:pt>
                <c:pt idx="419">
                  <c:v>43514.458333332317</c:v>
                </c:pt>
                <c:pt idx="420">
                  <c:v>43514.499999998981</c:v>
                </c:pt>
                <c:pt idx="421">
                  <c:v>43514.541666665646</c:v>
                </c:pt>
                <c:pt idx="422">
                  <c:v>43514.58333333231</c:v>
                </c:pt>
                <c:pt idx="423">
                  <c:v>43514.624999998974</c:v>
                </c:pt>
                <c:pt idx="424">
                  <c:v>43514.666666665638</c:v>
                </c:pt>
                <c:pt idx="425">
                  <c:v>43514.708333332303</c:v>
                </c:pt>
                <c:pt idx="426">
                  <c:v>43514.749999998967</c:v>
                </c:pt>
                <c:pt idx="427">
                  <c:v>43514.791666665631</c:v>
                </c:pt>
                <c:pt idx="428">
                  <c:v>43514.833333332295</c:v>
                </c:pt>
                <c:pt idx="429">
                  <c:v>43514.87499999896</c:v>
                </c:pt>
                <c:pt idx="430">
                  <c:v>43514.916666665624</c:v>
                </c:pt>
                <c:pt idx="431">
                  <c:v>43514.958333332288</c:v>
                </c:pt>
                <c:pt idx="432">
                  <c:v>43514.999999998952</c:v>
                </c:pt>
                <c:pt idx="433">
                  <c:v>43515.041666665617</c:v>
                </c:pt>
                <c:pt idx="434">
                  <c:v>43515.083333332281</c:v>
                </c:pt>
                <c:pt idx="435">
                  <c:v>43515.124999998945</c:v>
                </c:pt>
                <c:pt idx="436">
                  <c:v>43515.166666665609</c:v>
                </c:pt>
                <c:pt idx="437">
                  <c:v>43515.208333332273</c:v>
                </c:pt>
                <c:pt idx="438">
                  <c:v>43515.249999998938</c:v>
                </c:pt>
                <c:pt idx="439">
                  <c:v>43515.291666665602</c:v>
                </c:pt>
                <c:pt idx="440">
                  <c:v>43515.333333332266</c:v>
                </c:pt>
                <c:pt idx="441">
                  <c:v>43515.37499999893</c:v>
                </c:pt>
                <c:pt idx="442">
                  <c:v>43515.416666665595</c:v>
                </c:pt>
                <c:pt idx="443">
                  <c:v>43515.458333332259</c:v>
                </c:pt>
                <c:pt idx="444">
                  <c:v>43515.499999998923</c:v>
                </c:pt>
                <c:pt idx="445">
                  <c:v>43515.541666665587</c:v>
                </c:pt>
                <c:pt idx="446">
                  <c:v>43515.583333332252</c:v>
                </c:pt>
                <c:pt idx="447">
                  <c:v>43515.624999998916</c:v>
                </c:pt>
                <c:pt idx="448">
                  <c:v>43515.66666666558</c:v>
                </c:pt>
                <c:pt idx="449">
                  <c:v>43515.708333332244</c:v>
                </c:pt>
                <c:pt idx="450">
                  <c:v>43515.749999998909</c:v>
                </c:pt>
                <c:pt idx="451">
                  <c:v>43515.791666665573</c:v>
                </c:pt>
                <c:pt idx="452">
                  <c:v>43515.833333332237</c:v>
                </c:pt>
                <c:pt idx="453">
                  <c:v>43515.874999998901</c:v>
                </c:pt>
                <c:pt idx="454">
                  <c:v>43515.916666665566</c:v>
                </c:pt>
                <c:pt idx="455">
                  <c:v>43515.95833333223</c:v>
                </c:pt>
                <c:pt idx="456">
                  <c:v>43515.999999998894</c:v>
                </c:pt>
                <c:pt idx="457">
                  <c:v>43516.041666665558</c:v>
                </c:pt>
                <c:pt idx="458">
                  <c:v>43516.083333332223</c:v>
                </c:pt>
                <c:pt idx="459">
                  <c:v>43516.124999998887</c:v>
                </c:pt>
                <c:pt idx="460">
                  <c:v>43516.166666665551</c:v>
                </c:pt>
                <c:pt idx="461">
                  <c:v>43516.208333332215</c:v>
                </c:pt>
                <c:pt idx="462">
                  <c:v>43516.24999999888</c:v>
                </c:pt>
                <c:pt idx="463">
                  <c:v>43516.291666665544</c:v>
                </c:pt>
                <c:pt idx="464">
                  <c:v>43516.333333332208</c:v>
                </c:pt>
                <c:pt idx="465">
                  <c:v>43516.374999998872</c:v>
                </c:pt>
                <c:pt idx="466">
                  <c:v>43516.416666665536</c:v>
                </c:pt>
                <c:pt idx="467">
                  <c:v>43516.458333332201</c:v>
                </c:pt>
                <c:pt idx="468">
                  <c:v>43516.499999998865</c:v>
                </c:pt>
                <c:pt idx="469">
                  <c:v>43516.541666665529</c:v>
                </c:pt>
                <c:pt idx="470">
                  <c:v>43516.583333332193</c:v>
                </c:pt>
                <c:pt idx="471">
                  <c:v>43516.624999998858</c:v>
                </c:pt>
                <c:pt idx="472">
                  <c:v>43516.666666665522</c:v>
                </c:pt>
                <c:pt idx="473">
                  <c:v>43516.708333332186</c:v>
                </c:pt>
                <c:pt idx="474">
                  <c:v>43516.74999999885</c:v>
                </c:pt>
                <c:pt idx="475">
                  <c:v>43516.791666665515</c:v>
                </c:pt>
                <c:pt idx="476">
                  <c:v>43516.833333332179</c:v>
                </c:pt>
                <c:pt idx="477">
                  <c:v>43516.874999998843</c:v>
                </c:pt>
                <c:pt idx="478">
                  <c:v>43516.916666665507</c:v>
                </c:pt>
                <c:pt idx="479">
                  <c:v>43516.958333332172</c:v>
                </c:pt>
                <c:pt idx="480">
                  <c:v>43516.999999998836</c:v>
                </c:pt>
                <c:pt idx="481">
                  <c:v>43517.0416666655</c:v>
                </c:pt>
                <c:pt idx="482">
                  <c:v>43517.083333332164</c:v>
                </c:pt>
                <c:pt idx="483">
                  <c:v>43517.124999998829</c:v>
                </c:pt>
                <c:pt idx="484">
                  <c:v>43517.166666665493</c:v>
                </c:pt>
                <c:pt idx="485">
                  <c:v>43517.208333332157</c:v>
                </c:pt>
                <c:pt idx="486">
                  <c:v>43517.249999998821</c:v>
                </c:pt>
                <c:pt idx="487">
                  <c:v>43517.291666665486</c:v>
                </c:pt>
                <c:pt idx="488">
                  <c:v>43517.33333333215</c:v>
                </c:pt>
                <c:pt idx="489">
                  <c:v>43517.374999998814</c:v>
                </c:pt>
                <c:pt idx="490">
                  <c:v>43517.416666665478</c:v>
                </c:pt>
                <c:pt idx="491">
                  <c:v>43517.458333332143</c:v>
                </c:pt>
                <c:pt idx="492">
                  <c:v>43517.499999998807</c:v>
                </c:pt>
                <c:pt idx="493">
                  <c:v>43517.541666665471</c:v>
                </c:pt>
                <c:pt idx="494">
                  <c:v>43517.583333332135</c:v>
                </c:pt>
                <c:pt idx="495">
                  <c:v>43517.624999998799</c:v>
                </c:pt>
                <c:pt idx="496">
                  <c:v>43517.666666665464</c:v>
                </c:pt>
                <c:pt idx="497">
                  <c:v>43517.708333332128</c:v>
                </c:pt>
                <c:pt idx="498">
                  <c:v>43517.749999998792</c:v>
                </c:pt>
                <c:pt idx="499">
                  <c:v>43517.791666665456</c:v>
                </c:pt>
                <c:pt idx="500">
                  <c:v>43517.833333332121</c:v>
                </c:pt>
                <c:pt idx="501">
                  <c:v>43517.874999998785</c:v>
                </c:pt>
                <c:pt idx="502">
                  <c:v>43517.916666665449</c:v>
                </c:pt>
                <c:pt idx="503">
                  <c:v>43517.958333332113</c:v>
                </c:pt>
                <c:pt idx="504">
                  <c:v>43517.999999998778</c:v>
                </c:pt>
                <c:pt idx="505">
                  <c:v>43518.041666665442</c:v>
                </c:pt>
                <c:pt idx="506">
                  <c:v>43518.083333332106</c:v>
                </c:pt>
                <c:pt idx="507">
                  <c:v>43518.12499999877</c:v>
                </c:pt>
                <c:pt idx="508">
                  <c:v>43518.166666665435</c:v>
                </c:pt>
                <c:pt idx="509">
                  <c:v>43518.208333332099</c:v>
                </c:pt>
                <c:pt idx="510">
                  <c:v>43518.249999998763</c:v>
                </c:pt>
                <c:pt idx="511">
                  <c:v>43518.291666665427</c:v>
                </c:pt>
                <c:pt idx="512">
                  <c:v>43518.333333332092</c:v>
                </c:pt>
                <c:pt idx="513">
                  <c:v>43518.374999998756</c:v>
                </c:pt>
                <c:pt idx="514">
                  <c:v>43518.41666666542</c:v>
                </c:pt>
                <c:pt idx="515">
                  <c:v>43518.458333332084</c:v>
                </c:pt>
                <c:pt idx="516">
                  <c:v>43518.499999998749</c:v>
                </c:pt>
                <c:pt idx="517">
                  <c:v>43518.541666665413</c:v>
                </c:pt>
                <c:pt idx="518">
                  <c:v>43518.583333332077</c:v>
                </c:pt>
                <c:pt idx="519">
                  <c:v>43518.624999998741</c:v>
                </c:pt>
                <c:pt idx="520">
                  <c:v>43518.666666665406</c:v>
                </c:pt>
                <c:pt idx="521">
                  <c:v>43518.70833333207</c:v>
                </c:pt>
                <c:pt idx="522">
                  <c:v>43518.749999998734</c:v>
                </c:pt>
                <c:pt idx="523">
                  <c:v>43518.791666665398</c:v>
                </c:pt>
                <c:pt idx="524">
                  <c:v>43518.833333332062</c:v>
                </c:pt>
                <c:pt idx="525">
                  <c:v>43518.874999998727</c:v>
                </c:pt>
                <c:pt idx="526">
                  <c:v>43518.916666665391</c:v>
                </c:pt>
                <c:pt idx="527">
                  <c:v>43518.958333332055</c:v>
                </c:pt>
                <c:pt idx="528">
                  <c:v>43518.999999998719</c:v>
                </c:pt>
                <c:pt idx="529">
                  <c:v>43519.041666665384</c:v>
                </c:pt>
                <c:pt idx="530">
                  <c:v>43519.083333332048</c:v>
                </c:pt>
                <c:pt idx="531">
                  <c:v>43519.124999998712</c:v>
                </c:pt>
                <c:pt idx="532">
                  <c:v>43519.166666665376</c:v>
                </c:pt>
                <c:pt idx="533">
                  <c:v>43519.208333332041</c:v>
                </c:pt>
                <c:pt idx="534">
                  <c:v>43519.249999998705</c:v>
                </c:pt>
                <c:pt idx="535">
                  <c:v>43519.291666665369</c:v>
                </c:pt>
                <c:pt idx="536">
                  <c:v>43519.333333332033</c:v>
                </c:pt>
                <c:pt idx="537">
                  <c:v>43519.374999998698</c:v>
                </c:pt>
                <c:pt idx="538">
                  <c:v>43519.416666665362</c:v>
                </c:pt>
                <c:pt idx="539">
                  <c:v>43519.458333332026</c:v>
                </c:pt>
                <c:pt idx="540">
                  <c:v>43519.49999999869</c:v>
                </c:pt>
                <c:pt idx="541">
                  <c:v>43519.541666665355</c:v>
                </c:pt>
                <c:pt idx="542">
                  <c:v>43519.583333332019</c:v>
                </c:pt>
                <c:pt idx="543">
                  <c:v>43519.624999998683</c:v>
                </c:pt>
                <c:pt idx="544">
                  <c:v>43519.666666665347</c:v>
                </c:pt>
                <c:pt idx="545">
                  <c:v>43519.708333332012</c:v>
                </c:pt>
                <c:pt idx="546">
                  <c:v>43519.749999998676</c:v>
                </c:pt>
                <c:pt idx="547">
                  <c:v>43519.79166666534</c:v>
                </c:pt>
                <c:pt idx="548">
                  <c:v>43519.833333332004</c:v>
                </c:pt>
                <c:pt idx="549">
                  <c:v>43519.874999998668</c:v>
                </c:pt>
                <c:pt idx="550">
                  <c:v>43519.916666665333</c:v>
                </c:pt>
                <c:pt idx="551">
                  <c:v>43519.958333331997</c:v>
                </c:pt>
                <c:pt idx="552">
                  <c:v>43519.999999998661</c:v>
                </c:pt>
                <c:pt idx="553">
                  <c:v>43520.041666665325</c:v>
                </c:pt>
                <c:pt idx="554">
                  <c:v>43520.08333333199</c:v>
                </c:pt>
                <c:pt idx="555">
                  <c:v>43520.124999998654</c:v>
                </c:pt>
                <c:pt idx="556">
                  <c:v>43520.166666665318</c:v>
                </c:pt>
                <c:pt idx="557">
                  <c:v>43520.208333331982</c:v>
                </c:pt>
                <c:pt idx="558">
                  <c:v>43520.249999998647</c:v>
                </c:pt>
                <c:pt idx="559">
                  <c:v>43520.291666665311</c:v>
                </c:pt>
                <c:pt idx="560">
                  <c:v>43520.333333331975</c:v>
                </c:pt>
                <c:pt idx="561">
                  <c:v>43520.374999998639</c:v>
                </c:pt>
                <c:pt idx="562">
                  <c:v>43520.416666665304</c:v>
                </c:pt>
                <c:pt idx="563">
                  <c:v>43520.458333331968</c:v>
                </c:pt>
                <c:pt idx="564">
                  <c:v>43520.499999998632</c:v>
                </c:pt>
                <c:pt idx="565">
                  <c:v>43520.541666665296</c:v>
                </c:pt>
                <c:pt idx="566">
                  <c:v>43520.583333331961</c:v>
                </c:pt>
                <c:pt idx="567">
                  <c:v>43520.624999998625</c:v>
                </c:pt>
                <c:pt idx="568">
                  <c:v>43520.666666665289</c:v>
                </c:pt>
                <c:pt idx="569">
                  <c:v>43520.708333331953</c:v>
                </c:pt>
                <c:pt idx="570">
                  <c:v>43520.749999998618</c:v>
                </c:pt>
                <c:pt idx="571">
                  <c:v>43520.791666665282</c:v>
                </c:pt>
                <c:pt idx="572">
                  <c:v>43520.833333331946</c:v>
                </c:pt>
                <c:pt idx="573">
                  <c:v>43520.87499999861</c:v>
                </c:pt>
                <c:pt idx="574">
                  <c:v>43520.916666665275</c:v>
                </c:pt>
                <c:pt idx="575">
                  <c:v>43520.958333331939</c:v>
                </c:pt>
                <c:pt idx="576">
                  <c:v>43520.999999998603</c:v>
                </c:pt>
                <c:pt idx="577">
                  <c:v>43521.041666665267</c:v>
                </c:pt>
                <c:pt idx="578">
                  <c:v>43521.083333331931</c:v>
                </c:pt>
                <c:pt idx="579">
                  <c:v>43521.124999998596</c:v>
                </c:pt>
                <c:pt idx="580">
                  <c:v>43521.16666666526</c:v>
                </c:pt>
                <c:pt idx="581">
                  <c:v>43521.208333331924</c:v>
                </c:pt>
                <c:pt idx="582">
                  <c:v>43521.249999998588</c:v>
                </c:pt>
                <c:pt idx="583">
                  <c:v>43521.291666665253</c:v>
                </c:pt>
                <c:pt idx="584">
                  <c:v>43521.333333331917</c:v>
                </c:pt>
                <c:pt idx="585">
                  <c:v>43521.374999998581</c:v>
                </c:pt>
                <c:pt idx="586">
                  <c:v>43521.416666665245</c:v>
                </c:pt>
                <c:pt idx="587">
                  <c:v>43521.45833333191</c:v>
                </c:pt>
                <c:pt idx="588">
                  <c:v>43521.499999998574</c:v>
                </c:pt>
                <c:pt idx="589">
                  <c:v>43521.541666665238</c:v>
                </c:pt>
                <c:pt idx="590">
                  <c:v>43521.583333331902</c:v>
                </c:pt>
                <c:pt idx="591">
                  <c:v>43521.624999998567</c:v>
                </c:pt>
                <c:pt idx="592">
                  <c:v>43521.666666665231</c:v>
                </c:pt>
                <c:pt idx="593">
                  <c:v>43521.708333331895</c:v>
                </c:pt>
                <c:pt idx="594">
                  <c:v>43521.749999998559</c:v>
                </c:pt>
                <c:pt idx="595">
                  <c:v>43521.791666665224</c:v>
                </c:pt>
                <c:pt idx="596">
                  <c:v>43521.833333331888</c:v>
                </c:pt>
                <c:pt idx="597">
                  <c:v>43521.874999998552</c:v>
                </c:pt>
                <c:pt idx="598">
                  <c:v>43521.916666665216</c:v>
                </c:pt>
                <c:pt idx="599">
                  <c:v>43521.958333331881</c:v>
                </c:pt>
                <c:pt idx="600">
                  <c:v>43521.999999998545</c:v>
                </c:pt>
                <c:pt idx="601">
                  <c:v>43522.041666665209</c:v>
                </c:pt>
                <c:pt idx="602">
                  <c:v>43522.083333331873</c:v>
                </c:pt>
                <c:pt idx="603">
                  <c:v>43522.124999998538</c:v>
                </c:pt>
                <c:pt idx="604">
                  <c:v>43522.166666665202</c:v>
                </c:pt>
                <c:pt idx="605">
                  <c:v>43522.208333331866</c:v>
                </c:pt>
                <c:pt idx="606">
                  <c:v>43522.24999999853</c:v>
                </c:pt>
                <c:pt idx="607">
                  <c:v>43522.291666665194</c:v>
                </c:pt>
                <c:pt idx="608">
                  <c:v>43522.333333331859</c:v>
                </c:pt>
                <c:pt idx="609">
                  <c:v>43522.374999998523</c:v>
                </c:pt>
                <c:pt idx="610">
                  <c:v>43522.416666665187</c:v>
                </c:pt>
                <c:pt idx="611">
                  <c:v>43522.458333331851</c:v>
                </c:pt>
                <c:pt idx="612">
                  <c:v>43522.499999998516</c:v>
                </c:pt>
                <c:pt idx="613">
                  <c:v>43522.54166666518</c:v>
                </c:pt>
                <c:pt idx="614">
                  <c:v>43522.583333331844</c:v>
                </c:pt>
                <c:pt idx="615">
                  <c:v>43522.624999998508</c:v>
                </c:pt>
                <c:pt idx="616">
                  <c:v>43522.666666665173</c:v>
                </c:pt>
                <c:pt idx="617">
                  <c:v>43522.708333331837</c:v>
                </c:pt>
                <c:pt idx="618">
                  <c:v>43522.749999998501</c:v>
                </c:pt>
                <c:pt idx="619">
                  <c:v>43522.791666665165</c:v>
                </c:pt>
                <c:pt idx="620">
                  <c:v>43522.83333333183</c:v>
                </c:pt>
                <c:pt idx="621">
                  <c:v>43522.874999998494</c:v>
                </c:pt>
                <c:pt idx="622">
                  <c:v>43522.916666665158</c:v>
                </c:pt>
                <c:pt idx="623">
                  <c:v>43522.958333331822</c:v>
                </c:pt>
                <c:pt idx="624">
                  <c:v>43522.999999998487</c:v>
                </c:pt>
                <c:pt idx="625">
                  <c:v>43523.041666665151</c:v>
                </c:pt>
                <c:pt idx="626">
                  <c:v>43523.083333331815</c:v>
                </c:pt>
                <c:pt idx="627">
                  <c:v>43523.124999998479</c:v>
                </c:pt>
                <c:pt idx="628">
                  <c:v>43523.166666665144</c:v>
                </c:pt>
                <c:pt idx="629">
                  <c:v>43523.208333331808</c:v>
                </c:pt>
                <c:pt idx="630">
                  <c:v>43523.249999998472</c:v>
                </c:pt>
                <c:pt idx="631">
                  <c:v>43523.291666665136</c:v>
                </c:pt>
                <c:pt idx="632">
                  <c:v>43523.333333331801</c:v>
                </c:pt>
                <c:pt idx="633">
                  <c:v>43523.374999998465</c:v>
                </c:pt>
                <c:pt idx="634">
                  <c:v>43523.416666665129</c:v>
                </c:pt>
                <c:pt idx="635">
                  <c:v>43523.458333331793</c:v>
                </c:pt>
                <c:pt idx="636">
                  <c:v>43523.499999998457</c:v>
                </c:pt>
                <c:pt idx="637">
                  <c:v>43523.541666665122</c:v>
                </c:pt>
                <c:pt idx="638">
                  <c:v>43523.583333331786</c:v>
                </c:pt>
                <c:pt idx="639">
                  <c:v>43523.62499999845</c:v>
                </c:pt>
                <c:pt idx="640">
                  <c:v>43523.666666665114</c:v>
                </c:pt>
                <c:pt idx="641">
                  <c:v>43523.708333331779</c:v>
                </c:pt>
                <c:pt idx="642">
                  <c:v>43523.749999998443</c:v>
                </c:pt>
                <c:pt idx="643">
                  <c:v>43523.791666665107</c:v>
                </c:pt>
                <c:pt idx="644">
                  <c:v>43523.833333331771</c:v>
                </c:pt>
                <c:pt idx="645">
                  <c:v>43523.874999998436</c:v>
                </c:pt>
                <c:pt idx="646">
                  <c:v>43523.9166666651</c:v>
                </c:pt>
                <c:pt idx="647">
                  <c:v>43523.958333331764</c:v>
                </c:pt>
                <c:pt idx="648">
                  <c:v>43523.999999998428</c:v>
                </c:pt>
                <c:pt idx="649">
                  <c:v>43524.041666665093</c:v>
                </c:pt>
                <c:pt idx="650">
                  <c:v>43524.083333331757</c:v>
                </c:pt>
                <c:pt idx="651">
                  <c:v>43524.124999998421</c:v>
                </c:pt>
                <c:pt idx="652">
                  <c:v>43524.166666665085</c:v>
                </c:pt>
                <c:pt idx="653">
                  <c:v>43524.20833333175</c:v>
                </c:pt>
                <c:pt idx="654">
                  <c:v>43524.249999998414</c:v>
                </c:pt>
                <c:pt idx="655">
                  <c:v>43524.291666665078</c:v>
                </c:pt>
                <c:pt idx="656">
                  <c:v>43524.333333331742</c:v>
                </c:pt>
                <c:pt idx="657">
                  <c:v>43524.374999998407</c:v>
                </c:pt>
                <c:pt idx="658">
                  <c:v>43524.416666665071</c:v>
                </c:pt>
                <c:pt idx="659">
                  <c:v>43524.458333331735</c:v>
                </c:pt>
                <c:pt idx="660">
                  <c:v>43524.499999998399</c:v>
                </c:pt>
                <c:pt idx="661">
                  <c:v>43524.541666665064</c:v>
                </c:pt>
                <c:pt idx="662">
                  <c:v>43524.583333331728</c:v>
                </c:pt>
                <c:pt idx="663">
                  <c:v>43524.624999998392</c:v>
                </c:pt>
                <c:pt idx="664">
                  <c:v>43524.666666665056</c:v>
                </c:pt>
                <c:pt idx="665">
                  <c:v>43524.70833333172</c:v>
                </c:pt>
                <c:pt idx="666">
                  <c:v>43524.749999998385</c:v>
                </c:pt>
                <c:pt idx="667">
                  <c:v>43524.791666665049</c:v>
                </c:pt>
                <c:pt idx="668">
                  <c:v>43524.833333331713</c:v>
                </c:pt>
                <c:pt idx="669">
                  <c:v>43524.874999998377</c:v>
                </c:pt>
                <c:pt idx="670">
                  <c:v>43524.916666665042</c:v>
                </c:pt>
                <c:pt idx="671">
                  <c:v>43524.958333331706</c:v>
                </c:pt>
                <c:pt idx="672">
                  <c:v>43524.99999999837</c:v>
                </c:pt>
                <c:pt idx="673">
                  <c:v>43525.041666665034</c:v>
                </c:pt>
                <c:pt idx="674">
                  <c:v>43525.083333331699</c:v>
                </c:pt>
                <c:pt idx="675">
                  <c:v>43525.124999998363</c:v>
                </c:pt>
                <c:pt idx="676">
                  <c:v>43525.166666665027</c:v>
                </c:pt>
                <c:pt idx="677">
                  <c:v>43525.208333331691</c:v>
                </c:pt>
                <c:pt idx="678">
                  <c:v>43525.249999998356</c:v>
                </c:pt>
                <c:pt idx="679">
                  <c:v>43525.29166666502</c:v>
                </c:pt>
                <c:pt idx="680">
                  <c:v>43525.333333331684</c:v>
                </c:pt>
                <c:pt idx="681">
                  <c:v>43525.374999998348</c:v>
                </c:pt>
                <c:pt idx="682">
                  <c:v>43525.416666665013</c:v>
                </c:pt>
                <c:pt idx="683">
                  <c:v>43525.458333331677</c:v>
                </c:pt>
                <c:pt idx="684">
                  <c:v>43525.499999998341</c:v>
                </c:pt>
                <c:pt idx="685">
                  <c:v>43525.541666665005</c:v>
                </c:pt>
                <c:pt idx="686">
                  <c:v>43525.58333333167</c:v>
                </c:pt>
                <c:pt idx="687">
                  <c:v>43525.624999998334</c:v>
                </c:pt>
                <c:pt idx="688">
                  <c:v>43525.666666664998</c:v>
                </c:pt>
                <c:pt idx="689">
                  <c:v>43525.708333331662</c:v>
                </c:pt>
                <c:pt idx="690">
                  <c:v>43525.749999998327</c:v>
                </c:pt>
                <c:pt idx="691">
                  <c:v>43525.791666664991</c:v>
                </c:pt>
                <c:pt idx="692">
                  <c:v>43525.833333331655</c:v>
                </c:pt>
                <c:pt idx="693">
                  <c:v>43525.874999998319</c:v>
                </c:pt>
                <c:pt idx="694">
                  <c:v>43525.916666664983</c:v>
                </c:pt>
                <c:pt idx="695">
                  <c:v>43525.958333331648</c:v>
                </c:pt>
                <c:pt idx="696">
                  <c:v>43525.999999998312</c:v>
                </c:pt>
                <c:pt idx="697">
                  <c:v>43526.041666664976</c:v>
                </c:pt>
                <c:pt idx="698">
                  <c:v>43526.08333333164</c:v>
                </c:pt>
                <c:pt idx="699">
                  <c:v>43526.124999998305</c:v>
                </c:pt>
                <c:pt idx="700">
                  <c:v>43526.166666664969</c:v>
                </c:pt>
                <c:pt idx="701">
                  <c:v>43526.208333331633</c:v>
                </c:pt>
                <c:pt idx="702">
                  <c:v>43526.249999998297</c:v>
                </c:pt>
                <c:pt idx="703">
                  <c:v>43526.291666664962</c:v>
                </c:pt>
                <c:pt idx="704">
                  <c:v>43526.333333331626</c:v>
                </c:pt>
                <c:pt idx="705">
                  <c:v>43526.37499999829</c:v>
                </c:pt>
                <c:pt idx="706">
                  <c:v>43526.416666664954</c:v>
                </c:pt>
                <c:pt idx="707">
                  <c:v>43526.458333331619</c:v>
                </c:pt>
                <c:pt idx="708">
                  <c:v>43526.499999998283</c:v>
                </c:pt>
                <c:pt idx="709">
                  <c:v>43526.541666664947</c:v>
                </c:pt>
                <c:pt idx="710">
                  <c:v>43526.583333331611</c:v>
                </c:pt>
                <c:pt idx="711">
                  <c:v>43526.624999998276</c:v>
                </c:pt>
                <c:pt idx="712">
                  <c:v>43526.66666666494</c:v>
                </c:pt>
                <c:pt idx="713">
                  <c:v>43526.708333331604</c:v>
                </c:pt>
                <c:pt idx="714">
                  <c:v>43526.749999998268</c:v>
                </c:pt>
                <c:pt idx="715">
                  <c:v>43526.791666664933</c:v>
                </c:pt>
                <c:pt idx="716">
                  <c:v>43526.833333331597</c:v>
                </c:pt>
                <c:pt idx="717">
                  <c:v>43526.874999998261</c:v>
                </c:pt>
                <c:pt idx="718">
                  <c:v>43526.916666664925</c:v>
                </c:pt>
                <c:pt idx="719">
                  <c:v>43526.95833333159</c:v>
                </c:pt>
                <c:pt idx="720">
                  <c:v>43526.999999998254</c:v>
                </c:pt>
                <c:pt idx="721">
                  <c:v>43527.041666664918</c:v>
                </c:pt>
                <c:pt idx="722">
                  <c:v>43527.083333331582</c:v>
                </c:pt>
                <c:pt idx="723">
                  <c:v>43527.124999998246</c:v>
                </c:pt>
                <c:pt idx="724">
                  <c:v>43527.166666664911</c:v>
                </c:pt>
                <c:pt idx="725">
                  <c:v>43527.208333331575</c:v>
                </c:pt>
                <c:pt idx="726">
                  <c:v>43527.249999998239</c:v>
                </c:pt>
                <c:pt idx="727">
                  <c:v>43527.291666664903</c:v>
                </c:pt>
                <c:pt idx="728">
                  <c:v>43527.333333331568</c:v>
                </c:pt>
                <c:pt idx="729">
                  <c:v>43527.374999998232</c:v>
                </c:pt>
                <c:pt idx="730">
                  <c:v>43527.416666664896</c:v>
                </c:pt>
                <c:pt idx="731">
                  <c:v>43527.45833333156</c:v>
                </c:pt>
                <c:pt idx="732">
                  <c:v>43527.499999998225</c:v>
                </c:pt>
                <c:pt idx="733">
                  <c:v>43527.541666664889</c:v>
                </c:pt>
                <c:pt idx="734">
                  <c:v>43527.583333331553</c:v>
                </c:pt>
                <c:pt idx="735">
                  <c:v>43527.624999998217</c:v>
                </c:pt>
                <c:pt idx="736">
                  <c:v>43527.666666664882</c:v>
                </c:pt>
                <c:pt idx="737">
                  <c:v>43527.708333331546</c:v>
                </c:pt>
                <c:pt idx="738">
                  <c:v>43527.74999999821</c:v>
                </c:pt>
                <c:pt idx="739">
                  <c:v>43527.791666664874</c:v>
                </c:pt>
                <c:pt idx="740">
                  <c:v>43527.833333331539</c:v>
                </c:pt>
                <c:pt idx="741">
                  <c:v>43527.874999998203</c:v>
                </c:pt>
                <c:pt idx="742">
                  <c:v>43527.916666664867</c:v>
                </c:pt>
                <c:pt idx="743">
                  <c:v>43527.958333331531</c:v>
                </c:pt>
              </c:numCache>
            </c:numRef>
          </c:cat>
          <c:val>
            <c:numRef>
              <c:f>'Raw data_sheet'!$S$2:$S$745</c:f>
              <c:numCache>
                <c:formatCode>General</c:formatCode>
                <c:ptCount val="744"/>
                <c:pt idx="0">
                  <c:v>34.700000000000003</c:v>
                </c:pt>
                <c:pt idx="1">
                  <c:v>35.6</c:v>
                </c:pt>
                <c:pt idx="2">
                  <c:v>35.700000000000003</c:v>
                </c:pt>
                <c:pt idx="3">
                  <c:v>35.9</c:v>
                </c:pt>
                <c:pt idx="4">
                  <c:v>36</c:v>
                </c:pt>
                <c:pt idx="5">
                  <c:v>36.200000000000003</c:v>
                </c:pt>
                <c:pt idx="6">
                  <c:v>35.1</c:v>
                </c:pt>
                <c:pt idx="7">
                  <c:v>32.700000000000003</c:v>
                </c:pt>
                <c:pt idx="8">
                  <c:v>32.299999999999997</c:v>
                </c:pt>
                <c:pt idx="9">
                  <c:v>33.799999999999997</c:v>
                </c:pt>
                <c:pt idx="10">
                  <c:v>33.700000000000003</c:v>
                </c:pt>
                <c:pt idx="11">
                  <c:v>33.799999999999997</c:v>
                </c:pt>
                <c:pt idx="12">
                  <c:v>34</c:v>
                </c:pt>
                <c:pt idx="13">
                  <c:v>34.5</c:v>
                </c:pt>
                <c:pt idx="14">
                  <c:v>34.6</c:v>
                </c:pt>
                <c:pt idx="15">
                  <c:v>34.9</c:v>
                </c:pt>
                <c:pt idx="16">
                  <c:v>35</c:v>
                </c:pt>
                <c:pt idx="17">
                  <c:v>35.299999999999997</c:v>
                </c:pt>
                <c:pt idx="18">
                  <c:v>35.200000000000003</c:v>
                </c:pt>
                <c:pt idx="19">
                  <c:v>35.5</c:v>
                </c:pt>
                <c:pt idx="20">
                  <c:v>36.200000000000003</c:v>
                </c:pt>
                <c:pt idx="21">
                  <c:v>35.799999999999997</c:v>
                </c:pt>
                <c:pt idx="22">
                  <c:v>35.4</c:v>
                </c:pt>
                <c:pt idx="23">
                  <c:v>34.799999999999997</c:v>
                </c:pt>
                <c:pt idx="24">
                  <c:v>26.2</c:v>
                </c:pt>
                <c:pt idx="25">
                  <c:v>25</c:v>
                </c:pt>
                <c:pt idx="26">
                  <c:v>24.4</c:v>
                </c:pt>
                <c:pt idx="27">
                  <c:v>23.5</c:v>
                </c:pt>
                <c:pt idx="28">
                  <c:v>22.3</c:v>
                </c:pt>
                <c:pt idx="29">
                  <c:v>20.7</c:v>
                </c:pt>
                <c:pt idx="30">
                  <c:v>20.2</c:v>
                </c:pt>
                <c:pt idx="31">
                  <c:v>19.899999999999999</c:v>
                </c:pt>
                <c:pt idx="32">
                  <c:v>19.899999999999999</c:v>
                </c:pt>
                <c:pt idx="33">
                  <c:v>18.399999999999999</c:v>
                </c:pt>
                <c:pt idx="34">
                  <c:v>18.399999999999999</c:v>
                </c:pt>
                <c:pt idx="35">
                  <c:v>18.100000000000001</c:v>
                </c:pt>
                <c:pt idx="36">
                  <c:v>17.899999999999999</c:v>
                </c:pt>
                <c:pt idx="37">
                  <c:v>17.5</c:v>
                </c:pt>
                <c:pt idx="38">
                  <c:v>17.5</c:v>
                </c:pt>
                <c:pt idx="39">
                  <c:v>17.399999999999999</c:v>
                </c:pt>
                <c:pt idx="40">
                  <c:v>17.100000000000001</c:v>
                </c:pt>
                <c:pt idx="41">
                  <c:v>16.2</c:v>
                </c:pt>
                <c:pt idx="42">
                  <c:v>16.2</c:v>
                </c:pt>
                <c:pt idx="43">
                  <c:v>15.6</c:v>
                </c:pt>
                <c:pt idx="44">
                  <c:v>14.7</c:v>
                </c:pt>
                <c:pt idx="45">
                  <c:v>14.4</c:v>
                </c:pt>
                <c:pt idx="46">
                  <c:v>14.6</c:v>
                </c:pt>
                <c:pt idx="47">
                  <c:v>14.7</c:v>
                </c:pt>
                <c:pt idx="48">
                  <c:v>14.8</c:v>
                </c:pt>
                <c:pt idx="49">
                  <c:v>15</c:v>
                </c:pt>
                <c:pt idx="50">
                  <c:v>15.3</c:v>
                </c:pt>
                <c:pt idx="51">
                  <c:v>15.8</c:v>
                </c:pt>
                <c:pt idx="52">
                  <c:v>16.2</c:v>
                </c:pt>
                <c:pt idx="53">
                  <c:v>16.7</c:v>
                </c:pt>
                <c:pt idx="54">
                  <c:v>17.8</c:v>
                </c:pt>
                <c:pt idx="55">
                  <c:v>18.2</c:v>
                </c:pt>
                <c:pt idx="56">
                  <c:v>19.100000000000001</c:v>
                </c:pt>
                <c:pt idx="57">
                  <c:v>19.2</c:v>
                </c:pt>
                <c:pt idx="58">
                  <c:v>19.3</c:v>
                </c:pt>
                <c:pt idx="59">
                  <c:v>19.5</c:v>
                </c:pt>
                <c:pt idx="60">
                  <c:v>19.7</c:v>
                </c:pt>
                <c:pt idx="61">
                  <c:v>19.8</c:v>
                </c:pt>
                <c:pt idx="62">
                  <c:v>19.8</c:v>
                </c:pt>
                <c:pt idx="63">
                  <c:v>19.5</c:v>
                </c:pt>
                <c:pt idx="64">
                  <c:v>19.600000000000001</c:v>
                </c:pt>
                <c:pt idx="65">
                  <c:v>19.899999999999999</c:v>
                </c:pt>
                <c:pt idx="66">
                  <c:v>19.7</c:v>
                </c:pt>
                <c:pt idx="67">
                  <c:v>19.8</c:v>
                </c:pt>
                <c:pt idx="68">
                  <c:v>19.5</c:v>
                </c:pt>
                <c:pt idx="69">
                  <c:v>19.3</c:v>
                </c:pt>
                <c:pt idx="70">
                  <c:v>19</c:v>
                </c:pt>
                <c:pt idx="71">
                  <c:v>18.7</c:v>
                </c:pt>
                <c:pt idx="72">
                  <c:v>19.2</c:v>
                </c:pt>
                <c:pt idx="73">
                  <c:v>19.600000000000001</c:v>
                </c:pt>
                <c:pt idx="74">
                  <c:v>19.7</c:v>
                </c:pt>
                <c:pt idx="75">
                  <c:v>19.8</c:v>
                </c:pt>
                <c:pt idx="76">
                  <c:v>19.8</c:v>
                </c:pt>
                <c:pt idx="77">
                  <c:v>19.3</c:v>
                </c:pt>
                <c:pt idx="78">
                  <c:v>19.2</c:v>
                </c:pt>
                <c:pt idx="79">
                  <c:v>24.8</c:v>
                </c:pt>
                <c:pt idx="80">
                  <c:v>29.7</c:v>
                </c:pt>
                <c:pt idx="81">
                  <c:v>30.2</c:v>
                </c:pt>
                <c:pt idx="82">
                  <c:v>30.5</c:v>
                </c:pt>
                <c:pt idx="83">
                  <c:v>30.7</c:v>
                </c:pt>
                <c:pt idx="84">
                  <c:v>30.8</c:v>
                </c:pt>
                <c:pt idx="85">
                  <c:v>30.9</c:v>
                </c:pt>
                <c:pt idx="86">
                  <c:v>31</c:v>
                </c:pt>
                <c:pt idx="87">
                  <c:v>31.4</c:v>
                </c:pt>
                <c:pt idx="88">
                  <c:v>31.6</c:v>
                </c:pt>
                <c:pt idx="89">
                  <c:v>31.7</c:v>
                </c:pt>
                <c:pt idx="90">
                  <c:v>31.8</c:v>
                </c:pt>
                <c:pt idx="91">
                  <c:v>31.9</c:v>
                </c:pt>
                <c:pt idx="92">
                  <c:v>31.7</c:v>
                </c:pt>
                <c:pt idx="93">
                  <c:v>31.5</c:v>
                </c:pt>
                <c:pt idx="94">
                  <c:v>31.2</c:v>
                </c:pt>
                <c:pt idx="95">
                  <c:v>32.799999999999997</c:v>
                </c:pt>
                <c:pt idx="96">
                  <c:v>32.9</c:v>
                </c:pt>
                <c:pt idx="97">
                  <c:v>33</c:v>
                </c:pt>
                <c:pt idx="98">
                  <c:v>33.4</c:v>
                </c:pt>
                <c:pt idx="99">
                  <c:v>34.1</c:v>
                </c:pt>
                <c:pt idx="100">
                  <c:v>35.1</c:v>
                </c:pt>
                <c:pt idx="101">
                  <c:v>36.4</c:v>
                </c:pt>
                <c:pt idx="102">
                  <c:v>35.6</c:v>
                </c:pt>
                <c:pt idx="103">
                  <c:v>32.1</c:v>
                </c:pt>
                <c:pt idx="104">
                  <c:v>27.3</c:v>
                </c:pt>
                <c:pt idx="105">
                  <c:v>27.3</c:v>
                </c:pt>
                <c:pt idx="106">
                  <c:v>27.6</c:v>
                </c:pt>
                <c:pt idx="107">
                  <c:v>28.3</c:v>
                </c:pt>
                <c:pt idx="108">
                  <c:v>29</c:v>
                </c:pt>
                <c:pt idx="109">
                  <c:v>29.6</c:v>
                </c:pt>
                <c:pt idx="110">
                  <c:v>29.7</c:v>
                </c:pt>
                <c:pt idx="111">
                  <c:v>29.7</c:v>
                </c:pt>
                <c:pt idx="112">
                  <c:v>29.9</c:v>
                </c:pt>
                <c:pt idx="113">
                  <c:v>29.7</c:v>
                </c:pt>
                <c:pt idx="114">
                  <c:v>29.6</c:v>
                </c:pt>
                <c:pt idx="115">
                  <c:v>30.4</c:v>
                </c:pt>
                <c:pt idx="116">
                  <c:v>31</c:v>
                </c:pt>
                <c:pt idx="117">
                  <c:v>31.4</c:v>
                </c:pt>
                <c:pt idx="118">
                  <c:v>31.4</c:v>
                </c:pt>
                <c:pt idx="119">
                  <c:v>32.6</c:v>
                </c:pt>
                <c:pt idx="120">
                  <c:v>32.700000000000003</c:v>
                </c:pt>
                <c:pt idx="121">
                  <c:v>33.299999999999997</c:v>
                </c:pt>
                <c:pt idx="122">
                  <c:v>32.9</c:v>
                </c:pt>
                <c:pt idx="123">
                  <c:v>31.7</c:v>
                </c:pt>
                <c:pt idx="124">
                  <c:v>30.6</c:v>
                </c:pt>
                <c:pt idx="125">
                  <c:v>28.7</c:v>
                </c:pt>
                <c:pt idx="126">
                  <c:v>29.1</c:v>
                </c:pt>
                <c:pt idx="127">
                  <c:v>26.9</c:v>
                </c:pt>
                <c:pt idx="128">
                  <c:v>26.7</c:v>
                </c:pt>
                <c:pt idx="129">
                  <c:v>26.2</c:v>
                </c:pt>
                <c:pt idx="130">
                  <c:v>25.7</c:v>
                </c:pt>
                <c:pt idx="131">
                  <c:v>25.3</c:v>
                </c:pt>
                <c:pt idx="132">
                  <c:v>24.6</c:v>
                </c:pt>
                <c:pt idx="133">
                  <c:v>24.3</c:v>
                </c:pt>
                <c:pt idx="134">
                  <c:v>25.8</c:v>
                </c:pt>
                <c:pt idx="135">
                  <c:v>25.4</c:v>
                </c:pt>
                <c:pt idx="136">
                  <c:v>25.3</c:v>
                </c:pt>
                <c:pt idx="137">
                  <c:v>25.4</c:v>
                </c:pt>
                <c:pt idx="138">
                  <c:v>25.6</c:v>
                </c:pt>
                <c:pt idx="139">
                  <c:v>24.5</c:v>
                </c:pt>
                <c:pt idx="140">
                  <c:v>23.8</c:v>
                </c:pt>
                <c:pt idx="141">
                  <c:v>22.9</c:v>
                </c:pt>
                <c:pt idx="142">
                  <c:v>22.4</c:v>
                </c:pt>
                <c:pt idx="143">
                  <c:v>19.600000000000001</c:v>
                </c:pt>
                <c:pt idx="144">
                  <c:v>18.600000000000001</c:v>
                </c:pt>
                <c:pt idx="145">
                  <c:v>17.100000000000001</c:v>
                </c:pt>
                <c:pt idx="146">
                  <c:v>16.3</c:v>
                </c:pt>
                <c:pt idx="147">
                  <c:v>15.9</c:v>
                </c:pt>
                <c:pt idx="148">
                  <c:v>16</c:v>
                </c:pt>
                <c:pt idx="149">
                  <c:v>16.100000000000001</c:v>
                </c:pt>
                <c:pt idx="150">
                  <c:v>15.2</c:v>
                </c:pt>
                <c:pt idx="151">
                  <c:v>16.399999999999999</c:v>
                </c:pt>
                <c:pt idx="152">
                  <c:v>16.3</c:v>
                </c:pt>
                <c:pt idx="153">
                  <c:v>16.899999999999999</c:v>
                </c:pt>
                <c:pt idx="154">
                  <c:v>17.399999999999999</c:v>
                </c:pt>
                <c:pt idx="155">
                  <c:v>19.3</c:v>
                </c:pt>
                <c:pt idx="156">
                  <c:v>19.5</c:v>
                </c:pt>
                <c:pt idx="157">
                  <c:v>19.5</c:v>
                </c:pt>
                <c:pt idx="158">
                  <c:v>19.3</c:v>
                </c:pt>
                <c:pt idx="159">
                  <c:v>19.399999999999999</c:v>
                </c:pt>
                <c:pt idx="160">
                  <c:v>19.600000000000001</c:v>
                </c:pt>
                <c:pt idx="161">
                  <c:v>19.399999999999999</c:v>
                </c:pt>
                <c:pt idx="162">
                  <c:v>19.2</c:v>
                </c:pt>
                <c:pt idx="163">
                  <c:v>18.7</c:v>
                </c:pt>
                <c:pt idx="164">
                  <c:v>18.3</c:v>
                </c:pt>
                <c:pt idx="165">
                  <c:v>18.5</c:v>
                </c:pt>
                <c:pt idx="166">
                  <c:v>18.600000000000001</c:v>
                </c:pt>
                <c:pt idx="167">
                  <c:v>18.600000000000001</c:v>
                </c:pt>
                <c:pt idx="168">
                  <c:v>18.5</c:v>
                </c:pt>
                <c:pt idx="169">
                  <c:v>18.399999999999999</c:v>
                </c:pt>
                <c:pt idx="170">
                  <c:v>18.600000000000001</c:v>
                </c:pt>
                <c:pt idx="171">
                  <c:v>18.399999999999999</c:v>
                </c:pt>
                <c:pt idx="172">
                  <c:v>18.5</c:v>
                </c:pt>
                <c:pt idx="173">
                  <c:v>18.5</c:v>
                </c:pt>
                <c:pt idx="174">
                  <c:v>22.4</c:v>
                </c:pt>
                <c:pt idx="175">
                  <c:v>22.8</c:v>
                </c:pt>
                <c:pt idx="176">
                  <c:v>25.1</c:v>
                </c:pt>
                <c:pt idx="177">
                  <c:v>25.5</c:v>
                </c:pt>
                <c:pt idx="178">
                  <c:v>25.5</c:v>
                </c:pt>
                <c:pt idx="179">
                  <c:v>24.2</c:v>
                </c:pt>
                <c:pt idx="180">
                  <c:v>24.7</c:v>
                </c:pt>
                <c:pt idx="181">
                  <c:v>25</c:v>
                </c:pt>
                <c:pt idx="182">
                  <c:v>24.1</c:v>
                </c:pt>
                <c:pt idx="183">
                  <c:v>24.1</c:v>
                </c:pt>
                <c:pt idx="184">
                  <c:v>24</c:v>
                </c:pt>
                <c:pt idx="185">
                  <c:v>24.1</c:v>
                </c:pt>
                <c:pt idx="186">
                  <c:v>24.4</c:v>
                </c:pt>
                <c:pt idx="187">
                  <c:v>24.5</c:v>
                </c:pt>
                <c:pt idx="188">
                  <c:v>24.4</c:v>
                </c:pt>
                <c:pt idx="189">
                  <c:v>24</c:v>
                </c:pt>
                <c:pt idx="190">
                  <c:v>23.8</c:v>
                </c:pt>
                <c:pt idx="191">
                  <c:v>23.8</c:v>
                </c:pt>
                <c:pt idx="192">
                  <c:v>24.3</c:v>
                </c:pt>
                <c:pt idx="193">
                  <c:v>25.8</c:v>
                </c:pt>
                <c:pt idx="194">
                  <c:v>27.2</c:v>
                </c:pt>
                <c:pt idx="195">
                  <c:v>28.6</c:v>
                </c:pt>
                <c:pt idx="196">
                  <c:v>28.5</c:v>
                </c:pt>
                <c:pt idx="197">
                  <c:v>28.5</c:v>
                </c:pt>
                <c:pt idx="198">
                  <c:v>24.8</c:v>
                </c:pt>
                <c:pt idx="199">
                  <c:v>23.2</c:v>
                </c:pt>
                <c:pt idx="200">
                  <c:v>21.6</c:v>
                </c:pt>
                <c:pt idx="201">
                  <c:v>21.2</c:v>
                </c:pt>
                <c:pt idx="202">
                  <c:v>21.7</c:v>
                </c:pt>
                <c:pt idx="203">
                  <c:v>22.2</c:v>
                </c:pt>
                <c:pt idx="204">
                  <c:v>25.6</c:v>
                </c:pt>
                <c:pt idx="205">
                  <c:v>31.3</c:v>
                </c:pt>
                <c:pt idx="206">
                  <c:v>35.5</c:v>
                </c:pt>
                <c:pt idx="233">
                  <c:v>54.9</c:v>
                </c:pt>
                <c:pt idx="234">
                  <c:v>54.6</c:v>
                </c:pt>
                <c:pt idx="235">
                  <c:v>54.5</c:v>
                </c:pt>
                <c:pt idx="236">
                  <c:v>53.9</c:v>
                </c:pt>
                <c:pt idx="237">
                  <c:v>53.3</c:v>
                </c:pt>
                <c:pt idx="238">
                  <c:v>52.3</c:v>
                </c:pt>
                <c:pt idx="239">
                  <c:v>51.8</c:v>
                </c:pt>
                <c:pt idx="240">
                  <c:v>50.4</c:v>
                </c:pt>
                <c:pt idx="241">
                  <c:v>49.1</c:v>
                </c:pt>
                <c:pt idx="242">
                  <c:v>47.8</c:v>
                </c:pt>
                <c:pt idx="243">
                  <c:v>46.1</c:v>
                </c:pt>
                <c:pt idx="244">
                  <c:v>44.7</c:v>
                </c:pt>
                <c:pt idx="245">
                  <c:v>43.2</c:v>
                </c:pt>
                <c:pt idx="246">
                  <c:v>43.5</c:v>
                </c:pt>
                <c:pt idx="247">
                  <c:v>41.9</c:v>
                </c:pt>
                <c:pt idx="248">
                  <c:v>44.5</c:v>
                </c:pt>
                <c:pt idx="249">
                  <c:v>43.6</c:v>
                </c:pt>
                <c:pt idx="250">
                  <c:v>42</c:v>
                </c:pt>
                <c:pt idx="251">
                  <c:v>40</c:v>
                </c:pt>
                <c:pt idx="252">
                  <c:v>37.700000000000003</c:v>
                </c:pt>
                <c:pt idx="253">
                  <c:v>36.5</c:v>
                </c:pt>
                <c:pt idx="254">
                  <c:v>35.200000000000003</c:v>
                </c:pt>
                <c:pt idx="255">
                  <c:v>32.9</c:v>
                </c:pt>
                <c:pt idx="256">
                  <c:v>31.6</c:v>
                </c:pt>
                <c:pt idx="257">
                  <c:v>31</c:v>
                </c:pt>
                <c:pt idx="258">
                  <c:v>30.5</c:v>
                </c:pt>
                <c:pt idx="259">
                  <c:v>30.1</c:v>
                </c:pt>
                <c:pt idx="260">
                  <c:v>29.7</c:v>
                </c:pt>
                <c:pt idx="261">
                  <c:v>29.9</c:v>
                </c:pt>
                <c:pt idx="262">
                  <c:v>31.6</c:v>
                </c:pt>
                <c:pt idx="263">
                  <c:v>35.9</c:v>
                </c:pt>
                <c:pt idx="264">
                  <c:v>36.4</c:v>
                </c:pt>
                <c:pt idx="265">
                  <c:v>36.4</c:v>
                </c:pt>
                <c:pt idx="266">
                  <c:v>37.4</c:v>
                </c:pt>
                <c:pt idx="267">
                  <c:v>38.5</c:v>
                </c:pt>
                <c:pt idx="268">
                  <c:v>39.5</c:v>
                </c:pt>
                <c:pt idx="269">
                  <c:v>40.700000000000003</c:v>
                </c:pt>
                <c:pt idx="270">
                  <c:v>42.9</c:v>
                </c:pt>
                <c:pt idx="271">
                  <c:v>47.6</c:v>
                </c:pt>
                <c:pt idx="272">
                  <c:v>43.9</c:v>
                </c:pt>
                <c:pt idx="273">
                  <c:v>46.3</c:v>
                </c:pt>
                <c:pt idx="274">
                  <c:v>46.4</c:v>
                </c:pt>
                <c:pt idx="275">
                  <c:v>46.3</c:v>
                </c:pt>
                <c:pt idx="276">
                  <c:v>46.3</c:v>
                </c:pt>
                <c:pt idx="277">
                  <c:v>45.9</c:v>
                </c:pt>
                <c:pt idx="278">
                  <c:v>45.9</c:v>
                </c:pt>
                <c:pt idx="279">
                  <c:v>46.3</c:v>
                </c:pt>
                <c:pt idx="280">
                  <c:v>47.3</c:v>
                </c:pt>
                <c:pt idx="281">
                  <c:v>49</c:v>
                </c:pt>
                <c:pt idx="282">
                  <c:v>50.6</c:v>
                </c:pt>
                <c:pt idx="283">
                  <c:v>51.5</c:v>
                </c:pt>
                <c:pt idx="284">
                  <c:v>51.9</c:v>
                </c:pt>
                <c:pt idx="285">
                  <c:v>51.5</c:v>
                </c:pt>
                <c:pt idx="286">
                  <c:v>49.7</c:v>
                </c:pt>
                <c:pt idx="287">
                  <c:v>46</c:v>
                </c:pt>
                <c:pt idx="288">
                  <c:v>48.7</c:v>
                </c:pt>
                <c:pt idx="289">
                  <c:v>49.8</c:v>
                </c:pt>
                <c:pt idx="290">
                  <c:v>50.2</c:v>
                </c:pt>
                <c:pt idx="291">
                  <c:v>49.8</c:v>
                </c:pt>
                <c:pt idx="292">
                  <c:v>49.6</c:v>
                </c:pt>
                <c:pt idx="293">
                  <c:v>48.6</c:v>
                </c:pt>
                <c:pt idx="294">
                  <c:v>46.4</c:v>
                </c:pt>
                <c:pt idx="295">
                  <c:v>41.9</c:v>
                </c:pt>
                <c:pt idx="296">
                  <c:v>43.9</c:v>
                </c:pt>
                <c:pt idx="297">
                  <c:v>60.5</c:v>
                </c:pt>
                <c:pt idx="298">
                  <c:v>74.5</c:v>
                </c:pt>
                <c:pt idx="299">
                  <c:v>85.1</c:v>
                </c:pt>
                <c:pt idx="300">
                  <c:v>93.7</c:v>
                </c:pt>
                <c:pt idx="301">
                  <c:v>104.3</c:v>
                </c:pt>
                <c:pt idx="302">
                  <c:v>116.7</c:v>
                </c:pt>
                <c:pt idx="303">
                  <c:v>130.19999999999999</c:v>
                </c:pt>
                <c:pt idx="304">
                  <c:v>140.9</c:v>
                </c:pt>
                <c:pt idx="305">
                  <c:v>150.30000000000001</c:v>
                </c:pt>
                <c:pt idx="306">
                  <c:v>154.6</c:v>
                </c:pt>
                <c:pt idx="307">
                  <c:v>156.5</c:v>
                </c:pt>
                <c:pt idx="308">
                  <c:v>155.69999999999999</c:v>
                </c:pt>
                <c:pt idx="309">
                  <c:v>154.1</c:v>
                </c:pt>
                <c:pt idx="310">
                  <c:v>152.19999999999999</c:v>
                </c:pt>
                <c:pt idx="311">
                  <c:v>150.9</c:v>
                </c:pt>
                <c:pt idx="312">
                  <c:v>146.9</c:v>
                </c:pt>
                <c:pt idx="313">
                  <c:v>144.69999999999999</c:v>
                </c:pt>
                <c:pt idx="314">
                  <c:v>143.4</c:v>
                </c:pt>
                <c:pt idx="315">
                  <c:v>142.6</c:v>
                </c:pt>
                <c:pt idx="316">
                  <c:v>143.5</c:v>
                </c:pt>
                <c:pt idx="317">
                  <c:v>143.4</c:v>
                </c:pt>
                <c:pt idx="318">
                  <c:v>141.4</c:v>
                </c:pt>
                <c:pt idx="319">
                  <c:v>139.19999999999999</c:v>
                </c:pt>
                <c:pt idx="320">
                  <c:v>136.80000000000001</c:v>
                </c:pt>
                <c:pt idx="321">
                  <c:v>119</c:v>
                </c:pt>
                <c:pt idx="322">
                  <c:v>105.8</c:v>
                </c:pt>
                <c:pt idx="323">
                  <c:v>96.2</c:v>
                </c:pt>
                <c:pt idx="324">
                  <c:v>89.3</c:v>
                </c:pt>
                <c:pt idx="325">
                  <c:v>79.900000000000006</c:v>
                </c:pt>
                <c:pt idx="326">
                  <c:v>69.099999999999994</c:v>
                </c:pt>
                <c:pt idx="327">
                  <c:v>57.8</c:v>
                </c:pt>
                <c:pt idx="328">
                  <c:v>49.3</c:v>
                </c:pt>
                <c:pt idx="329">
                  <c:v>41.6</c:v>
                </c:pt>
                <c:pt idx="330">
                  <c:v>37.6</c:v>
                </c:pt>
                <c:pt idx="331">
                  <c:v>36.299999999999997</c:v>
                </c:pt>
                <c:pt idx="332">
                  <c:v>35.700000000000003</c:v>
                </c:pt>
                <c:pt idx="333">
                  <c:v>36.5</c:v>
                </c:pt>
                <c:pt idx="334">
                  <c:v>36.9</c:v>
                </c:pt>
                <c:pt idx="335">
                  <c:v>37.299999999999997</c:v>
                </c:pt>
                <c:pt idx="336">
                  <c:v>37.799999999999997</c:v>
                </c:pt>
                <c:pt idx="337">
                  <c:v>38.299999999999997</c:v>
                </c:pt>
                <c:pt idx="338">
                  <c:v>38.6</c:v>
                </c:pt>
                <c:pt idx="339">
                  <c:v>39.299999999999997</c:v>
                </c:pt>
                <c:pt idx="340">
                  <c:v>39.5</c:v>
                </c:pt>
                <c:pt idx="341">
                  <c:v>40.200000000000003</c:v>
                </c:pt>
                <c:pt idx="342">
                  <c:v>40.700000000000003</c:v>
                </c:pt>
                <c:pt idx="343">
                  <c:v>42.7</c:v>
                </c:pt>
                <c:pt idx="344">
                  <c:v>43.8</c:v>
                </c:pt>
                <c:pt idx="345">
                  <c:v>45</c:v>
                </c:pt>
                <c:pt idx="346">
                  <c:v>45.7</c:v>
                </c:pt>
                <c:pt idx="347">
                  <c:v>45.7</c:v>
                </c:pt>
                <c:pt idx="348">
                  <c:v>45.5</c:v>
                </c:pt>
                <c:pt idx="349">
                  <c:v>45.2</c:v>
                </c:pt>
                <c:pt idx="350">
                  <c:v>44.5</c:v>
                </c:pt>
                <c:pt idx="351">
                  <c:v>43.3</c:v>
                </c:pt>
                <c:pt idx="352">
                  <c:v>41.3</c:v>
                </c:pt>
                <c:pt idx="353">
                  <c:v>39.1</c:v>
                </c:pt>
                <c:pt idx="354">
                  <c:v>36.700000000000003</c:v>
                </c:pt>
                <c:pt idx="355">
                  <c:v>34.6</c:v>
                </c:pt>
                <c:pt idx="356">
                  <c:v>32.5</c:v>
                </c:pt>
                <c:pt idx="357">
                  <c:v>31</c:v>
                </c:pt>
                <c:pt idx="358">
                  <c:v>30.2</c:v>
                </c:pt>
                <c:pt idx="359">
                  <c:v>30.4</c:v>
                </c:pt>
                <c:pt idx="360">
                  <c:v>31.2</c:v>
                </c:pt>
                <c:pt idx="361">
                  <c:v>31</c:v>
                </c:pt>
                <c:pt idx="362">
                  <c:v>31</c:v>
                </c:pt>
                <c:pt idx="363">
                  <c:v>31</c:v>
                </c:pt>
                <c:pt idx="364">
                  <c:v>30.7</c:v>
                </c:pt>
                <c:pt idx="365">
                  <c:v>29.8</c:v>
                </c:pt>
                <c:pt idx="366">
                  <c:v>29</c:v>
                </c:pt>
                <c:pt idx="367">
                  <c:v>27.2</c:v>
                </c:pt>
                <c:pt idx="368">
                  <c:v>25.9</c:v>
                </c:pt>
                <c:pt idx="369">
                  <c:v>25.1</c:v>
                </c:pt>
                <c:pt idx="370">
                  <c:v>24.3</c:v>
                </c:pt>
                <c:pt idx="371">
                  <c:v>23.8</c:v>
                </c:pt>
                <c:pt idx="372">
                  <c:v>23.3</c:v>
                </c:pt>
                <c:pt idx="373">
                  <c:v>22.9</c:v>
                </c:pt>
                <c:pt idx="374">
                  <c:v>22.6</c:v>
                </c:pt>
                <c:pt idx="375">
                  <c:v>22.4</c:v>
                </c:pt>
                <c:pt idx="376">
                  <c:v>22.1</c:v>
                </c:pt>
                <c:pt idx="377">
                  <c:v>21.6</c:v>
                </c:pt>
                <c:pt idx="378">
                  <c:v>21.4</c:v>
                </c:pt>
                <c:pt idx="379">
                  <c:v>20.6</c:v>
                </c:pt>
                <c:pt idx="380">
                  <c:v>20.3</c:v>
                </c:pt>
                <c:pt idx="381">
                  <c:v>19.5</c:v>
                </c:pt>
                <c:pt idx="382">
                  <c:v>19</c:v>
                </c:pt>
                <c:pt idx="383">
                  <c:v>18.100000000000001</c:v>
                </c:pt>
                <c:pt idx="384">
                  <c:v>16.7</c:v>
                </c:pt>
                <c:pt idx="385">
                  <c:v>16</c:v>
                </c:pt>
                <c:pt idx="386">
                  <c:v>15.4</c:v>
                </c:pt>
                <c:pt idx="387">
                  <c:v>14.5</c:v>
                </c:pt>
                <c:pt idx="388">
                  <c:v>14</c:v>
                </c:pt>
                <c:pt idx="389">
                  <c:v>13.7</c:v>
                </c:pt>
                <c:pt idx="390">
                  <c:v>14.5</c:v>
                </c:pt>
                <c:pt idx="391">
                  <c:v>14.8</c:v>
                </c:pt>
                <c:pt idx="392">
                  <c:v>15.2</c:v>
                </c:pt>
                <c:pt idx="393">
                  <c:v>15.7</c:v>
                </c:pt>
                <c:pt idx="394">
                  <c:v>16.5</c:v>
                </c:pt>
                <c:pt idx="395">
                  <c:v>17.100000000000001</c:v>
                </c:pt>
                <c:pt idx="396">
                  <c:v>17.7</c:v>
                </c:pt>
                <c:pt idx="397">
                  <c:v>18.3</c:v>
                </c:pt>
                <c:pt idx="398">
                  <c:v>18.899999999999999</c:v>
                </c:pt>
                <c:pt idx="399">
                  <c:v>19.5</c:v>
                </c:pt>
                <c:pt idx="400">
                  <c:v>20.100000000000001</c:v>
                </c:pt>
                <c:pt idx="401">
                  <c:v>21</c:v>
                </c:pt>
                <c:pt idx="402">
                  <c:v>21.5</c:v>
                </c:pt>
                <c:pt idx="403">
                  <c:v>22</c:v>
                </c:pt>
                <c:pt idx="404">
                  <c:v>22.2</c:v>
                </c:pt>
                <c:pt idx="405">
                  <c:v>22.3</c:v>
                </c:pt>
                <c:pt idx="406">
                  <c:v>22.6</c:v>
                </c:pt>
                <c:pt idx="407">
                  <c:v>23</c:v>
                </c:pt>
                <c:pt idx="408">
                  <c:v>23.7</c:v>
                </c:pt>
                <c:pt idx="409">
                  <c:v>24.5</c:v>
                </c:pt>
                <c:pt idx="410">
                  <c:v>25.1</c:v>
                </c:pt>
                <c:pt idx="411">
                  <c:v>25.4</c:v>
                </c:pt>
                <c:pt idx="412">
                  <c:v>25.5</c:v>
                </c:pt>
                <c:pt idx="413">
                  <c:v>25.4</c:v>
                </c:pt>
                <c:pt idx="414">
                  <c:v>24.8</c:v>
                </c:pt>
                <c:pt idx="415">
                  <c:v>24.9</c:v>
                </c:pt>
                <c:pt idx="416">
                  <c:v>27.1</c:v>
                </c:pt>
                <c:pt idx="417">
                  <c:v>28.1</c:v>
                </c:pt>
                <c:pt idx="418">
                  <c:v>28.5</c:v>
                </c:pt>
                <c:pt idx="419">
                  <c:v>28.9</c:v>
                </c:pt>
                <c:pt idx="420">
                  <c:v>29.4</c:v>
                </c:pt>
                <c:pt idx="421">
                  <c:v>30.2</c:v>
                </c:pt>
                <c:pt idx="422">
                  <c:v>30.8</c:v>
                </c:pt>
                <c:pt idx="423">
                  <c:v>30.9</c:v>
                </c:pt>
                <c:pt idx="424">
                  <c:v>32.1</c:v>
                </c:pt>
                <c:pt idx="425">
                  <c:v>32.4</c:v>
                </c:pt>
                <c:pt idx="426">
                  <c:v>33.200000000000003</c:v>
                </c:pt>
                <c:pt idx="427">
                  <c:v>33.700000000000003</c:v>
                </c:pt>
                <c:pt idx="428">
                  <c:v>34.1</c:v>
                </c:pt>
                <c:pt idx="429">
                  <c:v>35.5</c:v>
                </c:pt>
                <c:pt idx="430">
                  <c:v>35.9</c:v>
                </c:pt>
                <c:pt idx="431">
                  <c:v>39.799999999999997</c:v>
                </c:pt>
                <c:pt idx="432">
                  <c:v>41.4</c:v>
                </c:pt>
                <c:pt idx="433">
                  <c:v>41.9</c:v>
                </c:pt>
                <c:pt idx="434">
                  <c:v>42.4</c:v>
                </c:pt>
                <c:pt idx="435">
                  <c:v>42.3</c:v>
                </c:pt>
                <c:pt idx="436">
                  <c:v>43.1</c:v>
                </c:pt>
                <c:pt idx="437">
                  <c:v>43.8</c:v>
                </c:pt>
                <c:pt idx="438">
                  <c:v>44.7</c:v>
                </c:pt>
                <c:pt idx="439">
                  <c:v>46.2</c:v>
                </c:pt>
                <c:pt idx="440">
                  <c:v>48.8</c:v>
                </c:pt>
                <c:pt idx="441">
                  <c:v>49.3</c:v>
                </c:pt>
                <c:pt idx="442">
                  <c:v>50.2</c:v>
                </c:pt>
                <c:pt idx="443">
                  <c:v>50.5</c:v>
                </c:pt>
                <c:pt idx="444">
                  <c:v>50.4</c:v>
                </c:pt>
                <c:pt idx="445">
                  <c:v>49.8</c:v>
                </c:pt>
                <c:pt idx="446">
                  <c:v>49.4</c:v>
                </c:pt>
                <c:pt idx="447">
                  <c:v>50.1</c:v>
                </c:pt>
                <c:pt idx="448">
                  <c:v>48.5</c:v>
                </c:pt>
                <c:pt idx="449">
                  <c:v>48.5</c:v>
                </c:pt>
                <c:pt idx="450">
                  <c:v>47</c:v>
                </c:pt>
                <c:pt idx="451">
                  <c:v>46</c:v>
                </c:pt>
                <c:pt idx="452">
                  <c:v>45.2</c:v>
                </c:pt>
                <c:pt idx="453">
                  <c:v>43.3</c:v>
                </c:pt>
                <c:pt idx="454">
                  <c:v>42.5</c:v>
                </c:pt>
                <c:pt idx="455">
                  <c:v>39.4</c:v>
                </c:pt>
                <c:pt idx="456">
                  <c:v>38.700000000000003</c:v>
                </c:pt>
                <c:pt idx="457">
                  <c:v>38.299999999999997</c:v>
                </c:pt>
                <c:pt idx="458">
                  <c:v>38.6</c:v>
                </c:pt>
                <c:pt idx="459">
                  <c:v>38.6</c:v>
                </c:pt>
                <c:pt idx="460">
                  <c:v>38.4</c:v>
                </c:pt>
                <c:pt idx="461">
                  <c:v>38.1</c:v>
                </c:pt>
                <c:pt idx="462">
                  <c:v>37.6</c:v>
                </c:pt>
                <c:pt idx="463">
                  <c:v>35.700000000000003</c:v>
                </c:pt>
                <c:pt idx="464">
                  <c:v>33.700000000000003</c:v>
                </c:pt>
                <c:pt idx="465">
                  <c:v>33.799999999999997</c:v>
                </c:pt>
                <c:pt idx="466">
                  <c:v>33.9</c:v>
                </c:pt>
                <c:pt idx="467">
                  <c:v>34.5</c:v>
                </c:pt>
                <c:pt idx="468">
                  <c:v>35.5</c:v>
                </c:pt>
                <c:pt idx="469">
                  <c:v>36.6</c:v>
                </c:pt>
                <c:pt idx="470">
                  <c:v>38.200000000000003</c:v>
                </c:pt>
                <c:pt idx="471">
                  <c:v>38.1</c:v>
                </c:pt>
                <c:pt idx="472">
                  <c:v>39.700000000000003</c:v>
                </c:pt>
                <c:pt idx="473">
                  <c:v>40.5</c:v>
                </c:pt>
                <c:pt idx="474">
                  <c:v>42.5</c:v>
                </c:pt>
                <c:pt idx="475">
                  <c:v>42.5</c:v>
                </c:pt>
                <c:pt idx="476">
                  <c:v>43.5</c:v>
                </c:pt>
                <c:pt idx="477">
                  <c:v>44.1</c:v>
                </c:pt>
                <c:pt idx="478">
                  <c:v>44.8</c:v>
                </c:pt>
                <c:pt idx="479">
                  <c:v>43.5</c:v>
                </c:pt>
                <c:pt idx="480">
                  <c:v>41.4</c:v>
                </c:pt>
                <c:pt idx="481">
                  <c:v>40.700000000000003</c:v>
                </c:pt>
                <c:pt idx="482">
                  <c:v>39.700000000000003</c:v>
                </c:pt>
                <c:pt idx="483">
                  <c:v>39.1</c:v>
                </c:pt>
                <c:pt idx="484">
                  <c:v>39.1</c:v>
                </c:pt>
                <c:pt idx="485">
                  <c:v>38.9</c:v>
                </c:pt>
                <c:pt idx="486">
                  <c:v>38.4</c:v>
                </c:pt>
                <c:pt idx="487">
                  <c:v>37.4</c:v>
                </c:pt>
                <c:pt idx="488">
                  <c:v>36.1</c:v>
                </c:pt>
                <c:pt idx="489">
                  <c:v>35.799999999999997</c:v>
                </c:pt>
                <c:pt idx="490">
                  <c:v>35.4</c:v>
                </c:pt>
                <c:pt idx="491">
                  <c:v>34.9</c:v>
                </c:pt>
                <c:pt idx="492">
                  <c:v>34.299999999999997</c:v>
                </c:pt>
                <c:pt idx="493">
                  <c:v>33.5</c:v>
                </c:pt>
                <c:pt idx="494">
                  <c:v>32.200000000000003</c:v>
                </c:pt>
                <c:pt idx="495">
                  <c:v>31.8</c:v>
                </c:pt>
                <c:pt idx="496">
                  <c:v>32.799999999999997</c:v>
                </c:pt>
                <c:pt idx="497">
                  <c:v>36.700000000000003</c:v>
                </c:pt>
                <c:pt idx="498">
                  <c:v>51.9</c:v>
                </c:pt>
                <c:pt idx="499">
                  <c:v>61.4</c:v>
                </c:pt>
                <c:pt idx="500">
                  <c:v>67</c:v>
                </c:pt>
                <c:pt idx="501">
                  <c:v>66.8</c:v>
                </c:pt>
                <c:pt idx="502">
                  <c:v>65.3</c:v>
                </c:pt>
                <c:pt idx="503">
                  <c:v>65</c:v>
                </c:pt>
                <c:pt idx="504">
                  <c:v>64.400000000000006</c:v>
                </c:pt>
                <c:pt idx="505">
                  <c:v>63.6</c:v>
                </c:pt>
                <c:pt idx="506">
                  <c:v>62.9</c:v>
                </c:pt>
                <c:pt idx="507">
                  <c:v>62.2</c:v>
                </c:pt>
                <c:pt idx="508">
                  <c:v>61.2</c:v>
                </c:pt>
                <c:pt idx="509">
                  <c:v>60.9</c:v>
                </c:pt>
                <c:pt idx="510">
                  <c:v>61.1</c:v>
                </c:pt>
                <c:pt idx="511">
                  <c:v>61.2</c:v>
                </c:pt>
                <c:pt idx="512">
                  <c:v>61.2</c:v>
                </c:pt>
                <c:pt idx="513">
                  <c:v>61.5</c:v>
                </c:pt>
                <c:pt idx="514">
                  <c:v>61.7</c:v>
                </c:pt>
                <c:pt idx="515">
                  <c:v>62</c:v>
                </c:pt>
                <c:pt idx="516">
                  <c:v>62.4</c:v>
                </c:pt>
                <c:pt idx="517">
                  <c:v>62.6</c:v>
                </c:pt>
                <c:pt idx="518">
                  <c:v>63.3</c:v>
                </c:pt>
                <c:pt idx="519">
                  <c:v>63.7</c:v>
                </c:pt>
                <c:pt idx="520">
                  <c:v>62.7</c:v>
                </c:pt>
                <c:pt idx="521">
                  <c:v>61.1</c:v>
                </c:pt>
                <c:pt idx="522">
                  <c:v>48.3</c:v>
                </c:pt>
                <c:pt idx="523">
                  <c:v>47.6</c:v>
                </c:pt>
                <c:pt idx="524">
                  <c:v>47.6</c:v>
                </c:pt>
                <c:pt idx="525">
                  <c:v>46.4</c:v>
                </c:pt>
                <c:pt idx="526">
                  <c:v>45.8</c:v>
                </c:pt>
                <c:pt idx="527">
                  <c:v>45.2</c:v>
                </c:pt>
                <c:pt idx="528">
                  <c:v>45</c:v>
                </c:pt>
                <c:pt idx="529">
                  <c:v>45</c:v>
                </c:pt>
                <c:pt idx="530">
                  <c:v>45</c:v>
                </c:pt>
                <c:pt idx="531">
                  <c:v>44.9</c:v>
                </c:pt>
                <c:pt idx="532">
                  <c:v>44.9</c:v>
                </c:pt>
                <c:pt idx="533">
                  <c:v>44.9</c:v>
                </c:pt>
                <c:pt idx="534">
                  <c:v>44.9</c:v>
                </c:pt>
                <c:pt idx="535">
                  <c:v>44.5</c:v>
                </c:pt>
                <c:pt idx="536">
                  <c:v>44.9</c:v>
                </c:pt>
                <c:pt idx="537">
                  <c:v>44.8</c:v>
                </c:pt>
                <c:pt idx="538">
                  <c:v>44.5</c:v>
                </c:pt>
                <c:pt idx="539">
                  <c:v>44.7</c:v>
                </c:pt>
                <c:pt idx="540">
                  <c:v>44.7</c:v>
                </c:pt>
                <c:pt idx="541">
                  <c:v>44.6</c:v>
                </c:pt>
                <c:pt idx="542">
                  <c:v>43.7</c:v>
                </c:pt>
                <c:pt idx="543">
                  <c:v>43.1</c:v>
                </c:pt>
                <c:pt idx="544">
                  <c:v>42</c:v>
                </c:pt>
                <c:pt idx="545">
                  <c:v>38.799999999999997</c:v>
                </c:pt>
                <c:pt idx="546">
                  <c:v>34.6</c:v>
                </c:pt>
                <c:pt idx="547">
                  <c:v>24.7</c:v>
                </c:pt>
                <c:pt idx="548">
                  <c:v>16.600000000000001</c:v>
                </c:pt>
                <c:pt idx="549">
                  <c:v>15.4</c:v>
                </c:pt>
                <c:pt idx="550">
                  <c:v>15.5</c:v>
                </c:pt>
                <c:pt idx="551">
                  <c:v>15.3</c:v>
                </c:pt>
                <c:pt idx="552">
                  <c:v>15.3</c:v>
                </c:pt>
                <c:pt idx="553">
                  <c:v>15.4</c:v>
                </c:pt>
                <c:pt idx="554">
                  <c:v>15.2</c:v>
                </c:pt>
                <c:pt idx="555">
                  <c:v>14.9</c:v>
                </c:pt>
                <c:pt idx="556">
                  <c:v>15.2</c:v>
                </c:pt>
                <c:pt idx="557">
                  <c:v>15</c:v>
                </c:pt>
                <c:pt idx="558">
                  <c:v>14.6</c:v>
                </c:pt>
                <c:pt idx="559">
                  <c:v>14.3</c:v>
                </c:pt>
                <c:pt idx="560">
                  <c:v>14.2</c:v>
                </c:pt>
                <c:pt idx="561">
                  <c:v>14.5</c:v>
                </c:pt>
                <c:pt idx="562">
                  <c:v>14.6</c:v>
                </c:pt>
                <c:pt idx="563">
                  <c:v>14.6</c:v>
                </c:pt>
                <c:pt idx="564">
                  <c:v>14.7</c:v>
                </c:pt>
                <c:pt idx="565">
                  <c:v>15</c:v>
                </c:pt>
                <c:pt idx="566">
                  <c:v>15.2</c:v>
                </c:pt>
                <c:pt idx="567">
                  <c:v>15.4</c:v>
                </c:pt>
                <c:pt idx="568">
                  <c:v>15.5</c:v>
                </c:pt>
                <c:pt idx="569">
                  <c:v>15.2</c:v>
                </c:pt>
                <c:pt idx="570">
                  <c:v>15</c:v>
                </c:pt>
                <c:pt idx="571">
                  <c:v>14.3</c:v>
                </c:pt>
                <c:pt idx="572">
                  <c:v>14.1</c:v>
                </c:pt>
                <c:pt idx="573">
                  <c:v>14.8</c:v>
                </c:pt>
                <c:pt idx="574">
                  <c:v>14.9</c:v>
                </c:pt>
                <c:pt idx="575">
                  <c:v>15.1</c:v>
                </c:pt>
                <c:pt idx="576">
                  <c:v>15.4</c:v>
                </c:pt>
                <c:pt idx="577">
                  <c:v>15.4</c:v>
                </c:pt>
                <c:pt idx="578">
                  <c:v>15.5</c:v>
                </c:pt>
                <c:pt idx="579">
                  <c:v>15.7</c:v>
                </c:pt>
                <c:pt idx="580">
                  <c:v>15.8</c:v>
                </c:pt>
                <c:pt idx="581">
                  <c:v>16.100000000000001</c:v>
                </c:pt>
                <c:pt idx="582">
                  <c:v>16.600000000000001</c:v>
                </c:pt>
                <c:pt idx="583">
                  <c:v>17.5</c:v>
                </c:pt>
                <c:pt idx="584">
                  <c:v>18.5</c:v>
                </c:pt>
                <c:pt idx="585">
                  <c:v>19</c:v>
                </c:pt>
                <c:pt idx="586">
                  <c:v>19.5</c:v>
                </c:pt>
                <c:pt idx="587">
                  <c:v>19.399999999999999</c:v>
                </c:pt>
                <c:pt idx="588">
                  <c:v>19.3</c:v>
                </c:pt>
                <c:pt idx="589">
                  <c:v>19.100000000000001</c:v>
                </c:pt>
                <c:pt idx="590">
                  <c:v>19.2</c:v>
                </c:pt>
                <c:pt idx="591">
                  <c:v>19.600000000000001</c:v>
                </c:pt>
                <c:pt idx="592">
                  <c:v>19.8</c:v>
                </c:pt>
                <c:pt idx="593">
                  <c:v>20.100000000000001</c:v>
                </c:pt>
                <c:pt idx="594">
                  <c:v>20</c:v>
                </c:pt>
                <c:pt idx="595">
                  <c:v>20</c:v>
                </c:pt>
                <c:pt idx="596">
                  <c:v>20</c:v>
                </c:pt>
                <c:pt idx="597">
                  <c:v>19.5</c:v>
                </c:pt>
                <c:pt idx="598">
                  <c:v>19.5</c:v>
                </c:pt>
                <c:pt idx="599">
                  <c:v>19.399999999999999</c:v>
                </c:pt>
                <c:pt idx="600">
                  <c:v>19.2</c:v>
                </c:pt>
                <c:pt idx="601">
                  <c:v>18.7</c:v>
                </c:pt>
                <c:pt idx="602">
                  <c:v>18.399999999999999</c:v>
                </c:pt>
                <c:pt idx="603">
                  <c:v>18.100000000000001</c:v>
                </c:pt>
                <c:pt idx="604">
                  <c:v>18.100000000000001</c:v>
                </c:pt>
                <c:pt idx="605">
                  <c:v>17.8</c:v>
                </c:pt>
                <c:pt idx="606">
                  <c:v>19.2</c:v>
                </c:pt>
                <c:pt idx="607">
                  <c:v>21.3</c:v>
                </c:pt>
                <c:pt idx="608">
                  <c:v>20.7</c:v>
                </c:pt>
                <c:pt idx="609">
                  <c:v>20</c:v>
                </c:pt>
                <c:pt idx="610">
                  <c:v>19.5</c:v>
                </c:pt>
                <c:pt idx="611">
                  <c:v>19.5</c:v>
                </c:pt>
                <c:pt idx="612">
                  <c:v>19.8</c:v>
                </c:pt>
                <c:pt idx="613">
                  <c:v>19.7</c:v>
                </c:pt>
                <c:pt idx="614">
                  <c:v>19.5</c:v>
                </c:pt>
                <c:pt idx="615">
                  <c:v>18.899999999999999</c:v>
                </c:pt>
                <c:pt idx="616">
                  <c:v>18.600000000000001</c:v>
                </c:pt>
                <c:pt idx="617">
                  <c:v>18.399999999999999</c:v>
                </c:pt>
                <c:pt idx="618">
                  <c:v>18</c:v>
                </c:pt>
                <c:pt idx="619">
                  <c:v>17.8</c:v>
                </c:pt>
                <c:pt idx="620">
                  <c:v>17.3</c:v>
                </c:pt>
                <c:pt idx="621">
                  <c:v>17.2</c:v>
                </c:pt>
                <c:pt idx="622">
                  <c:v>17</c:v>
                </c:pt>
                <c:pt idx="623">
                  <c:v>17.2</c:v>
                </c:pt>
                <c:pt idx="624">
                  <c:v>17.399999999999999</c:v>
                </c:pt>
                <c:pt idx="625">
                  <c:v>17.7</c:v>
                </c:pt>
                <c:pt idx="626">
                  <c:v>18.2</c:v>
                </c:pt>
                <c:pt idx="627">
                  <c:v>19.8</c:v>
                </c:pt>
                <c:pt idx="628">
                  <c:v>20.399999999999999</c:v>
                </c:pt>
                <c:pt idx="629">
                  <c:v>20.5</c:v>
                </c:pt>
                <c:pt idx="630">
                  <c:v>21.9</c:v>
                </c:pt>
                <c:pt idx="631">
                  <c:v>23.5</c:v>
                </c:pt>
                <c:pt idx="632">
                  <c:v>26.4</c:v>
                </c:pt>
                <c:pt idx="633">
                  <c:v>28</c:v>
                </c:pt>
                <c:pt idx="634">
                  <c:v>29.2</c:v>
                </c:pt>
                <c:pt idx="635">
                  <c:v>29.8</c:v>
                </c:pt>
                <c:pt idx="636">
                  <c:v>29.9</c:v>
                </c:pt>
                <c:pt idx="637">
                  <c:v>30.2</c:v>
                </c:pt>
                <c:pt idx="638">
                  <c:v>30.8</c:v>
                </c:pt>
                <c:pt idx="639">
                  <c:v>31.1</c:v>
                </c:pt>
                <c:pt idx="640">
                  <c:v>31.4</c:v>
                </c:pt>
                <c:pt idx="641">
                  <c:v>31.4</c:v>
                </c:pt>
                <c:pt idx="642">
                  <c:v>31.6</c:v>
                </c:pt>
                <c:pt idx="643">
                  <c:v>31.5</c:v>
                </c:pt>
                <c:pt idx="644">
                  <c:v>31.5</c:v>
                </c:pt>
                <c:pt idx="645">
                  <c:v>31.6</c:v>
                </c:pt>
                <c:pt idx="646">
                  <c:v>31.5</c:v>
                </c:pt>
                <c:pt idx="647">
                  <c:v>31.4</c:v>
                </c:pt>
                <c:pt idx="648">
                  <c:v>31</c:v>
                </c:pt>
                <c:pt idx="649">
                  <c:v>30.8</c:v>
                </c:pt>
                <c:pt idx="650">
                  <c:v>30.9</c:v>
                </c:pt>
                <c:pt idx="651">
                  <c:v>29.2</c:v>
                </c:pt>
                <c:pt idx="652">
                  <c:v>28.2</c:v>
                </c:pt>
                <c:pt idx="653">
                  <c:v>27.8</c:v>
                </c:pt>
                <c:pt idx="654">
                  <c:v>24.5</c:v>
                </c:pt>
                <c:pt idx="655">
                  <c:v>20.3</c:v>
                </c:pt>
                <c:pt idx="656">
                  <c:v>18.3</c:v>
                </c:pt>
                <c:pt idx="657">
                  <c:v>17.399999999999999</c:v>
                </c:pt>
                <c:pt idx="658">
                  <c:v>16.399999999999999</c:v>
                </c:pt>
                <c:pt idx="659">
                  <c:v>16.100000000000001</c:v>
                </c:pt>
                <c:pt idx="660">
                  <c:v>16</c:v>
                </c:pt>
                <c:pt idx="661">
                  <c:v>15.8</c:v>
                </c:pt>
                <c:pt idx="662">
                  <c:v>15.4</c:v>
                </c:pt>
                <c:pt idx="663">
                  <c:v>15.1</c:v>
                </c:pt>
                <c:pt idx="664">
                  <c:v>14.6</c:v>
                </c:pt>
                <c:pt idx="665">
                  <c:v>14.6</c:v>
                </c:pt>
                <c:pt idx="666">
                  <c:v>14.5</c:v>
                </c:pt>
                <c:pt idx="667">
                  <c:v>14.6</c:v>
                </c:pt>
                <c:pt idx="668">
                  <c:v>14.4</c:v>
                </c:pt>
                <c:pt idx="669">
                  <c:v>14.3</c:v>
                </c:pt>
                <c:pt idx="670">
                  <c:v>14.1</c:v>
                </c:pt>
                <c:pt idx="671">
                  <c:v>13.7</c:v>
                </c:pt>
              </c:numCache>
            </c:numRef>
          </c:val>
          <c:smooth val="0"/>
          <c:extLst>
            <c:ext xmlns:c16="http://schemas.microsoft.com/office/drawing/2014/chart" uri="{C3380CC4-5D6E-409C-BE32-E72D297353CC}">
              <c16:uniqueId val="{00000001-E8F6-453C-86D2-D49A23A389E0}"/>
            </c:ext>
          </c:extLst>
        </c:ser>
        <c:dLbls>
          <c:showLegendKey val="0"/>
          <c:showVal val="0"/>
          <c:showCatName val="0"/>
          <c:showSerName val="0"/>
          <c:showPercent val="0"/>
          <c:showBubbleSize val="0"/>
        </c:dLbls>
        <c:smooth val="0"/>
        <c:axId val="704014336"/>
        <c:axId val="99958080"/>
      </c:lineChart>
      <c:catAx>
        <c:axId val="704014336"/>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958080"/>
        <c:crossesAt val="-999"/>
        <c:auto val="1"/>
        <c:lblAlgn val="ctr"/>
        <c:lblOffset val="100"/>
        <c:tickLblSkip val="24"/>
        <c:noMultiLvlLbl val="0"/>
      </c:catAx>
      <c:valAx>
        <c:axId val="999580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PM10</a:t>
                </a:r>
                <a:r>
                  <a:rPr lang="en-AU" baseline="0"/>
                  <a:t> (</a:t>
                </a:r>
                <a:r>
                  <a:rPr lang="en-AU" b="1" baseline="0"/>
                  <a:t>µg/m³</a:t>
                </a:r>
                <a:r>
                  <a:rPr lang="en-AU" baseline="0"/>
                  <a:t>)</a:t>
                </a:r>
                <a:endParaRPr lang="en-AU"/>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4014336"/>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baseline="0">
                <a:effectLst/>
              </a:rPr>
              <a:t>24-hour rolling average PM2.5 concentrations</a:t>
            </a:r>
            <a:endParaRPr lang="en-AU"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data_sheet'!$U$1</c:f>
              <c:strCache>
                <c:ptCount val="1"/>
                <c:pt idx="0">
                  <c:v>PM2.5_24hr_rolling_average_valid_plot_series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43497</c:v>
                </c:pt>
                <c:pt idx="1">
                  <c:v>43497.041666666664</c:v>
                </c:pt>
                <c:pt idx="2">
                  <c:v>43497.083333333328</c:v>
                </c:pt>
                <c:pt idx="3">
                  <c:v>43497.124999999993</c:v>
                </c:pt>
                <c:pt idx="4">
                  <c:v>43497.166666666657</c:v>
                </c:pt>
                <c:pt idx="5">
                  <c:v>43497.208333333321</c:v>
                </c:pt>
                <c:pt idx="6">
                  <c:v>43497.249999999985</c:v>
                </c:pt>
                <c:pt idx="7">
                  <c:v>43497.29166666665</c:v>
                </c:pt>
                <c:pt idx="8">
                  <c:v>43497.333333333314</c:v>
                </c:pt>
                <c:pt idx="9">
                  <c:v>43497.374999999978</c:v>
                </c:pt>
                <c:pt idx="10">
                  <c:v>43497.416666666642</c:v>
                </c:pt>
                <c:pt idx="11">
                  <c:v>43497.458333333307</c:v>
                </c:pt>
                <c:pt idx="12">
                  <c:v>43497.499999999971</c:v>
                </c:pt>
                <c:pt idx="13">
                  <c:v>43497.541666666635</c:v>
                </c:pt>
                <c:pt idx="14">
                  <c:v>43497.583333333299</c:v>
                </c:pt>
                <c:pt idx="15">
                  <c:v>43497.624999999964</c:v>
                </c:pt>
                <c:pt idx="16">
                  <c:v>43497.666666666628</c:v>
                </c:pt>
                <c:pt idx="17">
                  <c:v>43497.708333333292</c:v>
                </c:pt>
                <c:pt idx="18">
                  <c:v>43497.749999999956</c:v>
                </c:pt>
                <c:pt idx="19">
                  <c:v>43497.791666666621</c:v>
                </c:pt>
                <c:pt idx="20">
                  <c:v>43497.833333333285</c:v>
                </c:pt>
                <c:pt idx="21">
                  <c:v>43497.874999999949</c:v>
                </c:pt>
                <c:pt idx="22">
                  <c:v>43497.916666666613</c:v>
                </c:pt>
                <c:pt idx="23">
                  <c:v>43497.958333333278</c:v>
                </c:pt>
                <c:pt idx="24">
                  <c:v>43497.999999999942</c:v>
                </c:pt>
                <c:pt idx="25">
                  <c:v>43498.041666666606</c:v>
                </c:pt>
                <c:pt idx="26">
                  <c:v>43498.08333333327</c:v>
                </c:pt>
                <c:pt idx="27">
                  <c:v>43498.124999999935</c:v>
                </c:pt>
                <c:pt idx="28">
                  <c:v>43498.166666666599</c:v>
                </c:pt>
                <c:pt idx="29">
                  <c:v>43498.208333333263</c:v>
                </c:pt>
                <c:pt idx="30">
                  <c:v>43498.249999999927</c:v>
                </c:pt>
                <c:pt idx="31">
                  <c:v>43498.291666666591</c:v>
                </c:pt>
                <c:pt idx="32">
                  <c:v>43498.333333333256</c:v>
                </c:pt>
                <c:pt idx="33">
                  <c:v>43498.37499999992</c:v>
                </c:pt>
                <c:pt idx="34">
                  <c:v>43498.416666666584</c:v>
                </c:pt>
                <c:pt idx="35">
                  <c:v>43498.458333333248</c:v>
                </c:pt>
                <c:pt idx="36">
                  <c:v>43498.499999999913</c:v>
                </c:pt>
                <c:pt idx="37">
                  <c:v>43498.541666666577</c:v>
                </c:pt>
                <c:pt idx="38">
                  <c:v>43498.583333333241</c:v>
                </c:pt>
                <c:pt idx="39">
                  <c:v>43498.624999999905</c:v>
                </c:pt>
                <c:pt idx="40">
                  <c:v>43498.66666666657</c:v>
                </c:pt>
                <c:pt idx="41">
                  <c:v>43498.708333333234</c:v>
                </c:pt>
                <c:pt idx="42">
                  <c:v>43498.749999999898</c:v>
                </c:pt>
                <c:pt idx="43">
                  <c:v>43498.791666666562</c:v>
                </c:pt>
                <c:pt idx="44">
                  <c:v>43498.833333333227</c:v>
                </c:pt>
                <c:pt idx="45">
                  <c:v>43498.874999999891</c:v>
                </c:pt>
                <c:pt idx="46">
                  <c:v>43498.916666666555</c:v>
                </c:pt>
                <c:pt idx="47">
                  <c:v>43498.958333333219</c:v>
                </c:pt>
                <c:pt idx="48">
                  <c:v>43498.999999999884</c:v>
                </c:pt>
                <c:pt idx="49">
                  <c:v>43499.041666666548</c:v>
                </c:pt>
                <c:pt idx="50">
                  <c:v>43499.083333333212</c:v>
                </c:pt>
                <c:pt idx="51">
                  <c:v>43499.124999999876</c:v>
                </c:pt>
                <c:pt idx="52">
                  <c:v>43499.166666666541</c:v>
                </c:pt>
                <c:pt idx="53">
                  <c:v>43499.208333333205</c:v>
                </c:pt>
                <c:pt idx="54">
                  <c:v>43499.249999999869</c:v>
                </c:pt>
                <c:pt idx="55">
                  <c:v>43499.291666666533</c:v>
                </c:pt>
                <c:pt idx="56">
                  <c:v>43499.333333333198</c:v>
                </c:pt>
                <c:pt idx="57">
                  <c:v>43499.374999999862</c:v>
                </c:pt>
                <c:pt idx="58">
                  <c:v>43499.416666666526</c:v>
                </c:pt>
                <c:pt idx="59">
                  <c:v>43499.45833333319</c:v>
                </c:pt>
                <c:pt idx="60">
                  <c:v>43499.499999999854</c:v>
                </c:pt>
                <c:pt idx="61">
                  <c:v>43499.541666666519</c:v>
                </c:pt>
                <c:pt idx="62">
                  <c:v>43499.583333333183</c:v>
                </c:pt>
                <c:pt idx="63">
                  <c:v>43499.624999999847</c:v>
                </c:pt>
                <c:pt idx="64">
                  <c:v>43499.666666666511</c:v>
                </c:pt>
                <c:pt idx="65">
                  <c:v>43499.708333333176</c:v>
                </c:pt>
                <c:pt idx="66">
                  <c:v>43499.74999999984</c:v>
                </c:pt>
                <c:pt idx="67">
                  <c:v>43499.791666666504</c:v>
                </c:pt>
                <c:pt idx="68">
                  <c:v>43499.833333333168</c:v>
                </c:pt>
                <c:pt idx="69">
                  <c:v>43499.874999999833</c:v>
                </c:pt>
                <c:pt idx="70">
                  <c:v>43499.916666666497</c:v>
                </c:pt>
                <c:pt idx="71">
                  <c:v>43499.958333333161</c:v>
                </c:pt>
                <c:pt idx="72">
                  <c:v>43499.999999999825</c:v>
                </c:pt>
                <c:pt idx="73">
                  <c:v>43500.04166666649</c:v>
                </c:pt>
                <c:pt idx="74">
                  <c:v>43500.083333333154</c:v>
                </c:pt>
                <c:pt idx="75">
                  <c:v>43500.124999999818</c:v>
                </c:pt>
                <c:pt idx="76">
                  <c:v>43500.166666666482</c:v>
                </c:pt>
                <c:pt idx="77">
                  <c:v>43500.208333333147</c:v>
                </c:pt>
                <c:pt idx="78">
                  <c:v>43500.249999999811</c:v>
                </c:pt>
                <c:pt idx="79">
                  <c:v>43500.291666666475</c:v>
                </c:pt>
                <c:pt idx="80">
                  <c:v>43500.333333333139</c:v>
                </c:pt>
                <c:pt idx="81">
                  <c:v>43500.374999999804</c:v>
                </c:pt>
                <c:pt idx="82">
                  <c:v>43500.416666666468</c:v>
                </c:pt>
                <c:pt idx="83">
                  <c:v>43500.458333333132</c:v>
                </c:pt>
                <c:pt idx="84">
                  <c:v>43500.499999999796</c:v>
                </c:pt>
                <c:pt idx="85">
                  <c:v>43500.541666666461</c:v>
                </c:pt>
                <c:pt idx="86">
                  <c:v>43500.583333333125</c:v>
                </c:pt>
                <c:pt idx="87">
                  <c:v>43500.624999999789</c:v>
                </c:pt>
                <c:pt idx="88">
                  <c:v>43500.666666666453</c:v>
                </c:pt>
                <c:pt idx="89">
                  <c:v>43500.708333333117</c:v>
                </c:pt>
                <c:pt idx="90">
                  <c:v>43500.749999999782</c:v>
                </c:pt>
                <c:pt idx="91">
                  <c:v>43500.791666666446</c:v>
                </c:pt>
                <c:pt idx="92">
                  <c:v>43500.83333333311</c:v>
                </c:pt>
                <c:pt idx="93">
                  <c:v>43500.874999999774</c:v>
                </c:pt>
                <c:pt idx="94">
                  <c:v>43500.916666666439</c:v>
                </c:pt>
                <c:pt idx="95">
                  <c:v>43500.958333333103</c:v>
                </c:pt>
                <c:pt idx="96">
                  <c:v>43500.999999999767</c:v>
                </c:pt>
                <c:pt idx="97">
                  <c:v>43501.041666666431</c:v>
                </c:pt>
                <c:pt idx="98">
                  <c:v>43501.083333333096</c:v>
                </c:pt>
                <c:pt idx="99">
                  <c:v>43501.12499999976</c:v>
                </c:pt>
                <c:pt idx="100">
                  <c:v>43501.166666666424</c:v>
                </c:pt>
                <c:pt idx="101">
                  <c:v>43501.208333333088</c:v>
                </c:pt>
                <c:pt idx="102">
                  <c:v>43501.249999999753</c:v>
                </c:pt>
                <c:pt idx="103">
                  <c:v>43501.291666666417</c:v>
                </c:pt>
                <c:pt idx="104">
                  <c:v>43501.333333333081</c:v>
                </c:pt>
                <c:pt idx="105">
                  <c:v>43501.374999999745</c:v>
                </c:pt>
                <c:pt idx="106">
                  <c:v>43501.41666666641</c:v>
                </c:pt>
                <c:pt idx="107">
                  <c:v>43501.458333333074</c:v>
                </c:pt>
                <c:pt idx="108">
                  <c:v>43501.499999999738</c:v>
                </c:pt>
                <c:pt idx="109">
                  <c:v>43501.541666666402</c:v>
                </c:pt>
                <c:pt idx="110">
                  <c:v>43501.583333333067</c:v>
                </c:pt>
                <c:pt idx="111">
                  <c:v>43501.624999999731</c:v>
                </c:pt>
                <c:pt idx="112">
                  <c:v>43501.666666666395</c:v>
                </c:pt>
                <c:pt idx="113">
                  <c:v>43501.708333333059</c:v>
                </c:pt>
                <c:pt idx="114">
                  <c:v>43501.749999999724</c:v>
                </c:pt>
                <c:pt idx="115">
                  <c:v>43501.791666666388</c:v>
                </c:pt>
                <c:pt idx="116">
                  <c:v>43501.833333333052</c:v>
                </c:pt>
                <c:pt idx="117">
                  <c:v>43501.874999999716</c:v>
                </c:pt>
                <c:pt idx="118">
                  <c:v>43501.91666666638</c:v>
                </c:pt>
                <c:pt idx="119">
                  <c:v>43501.958333333045</c:v>
                </c:pt>
                <c:pt idx="120">
                  <c:v>43501.999999999709</c:v>
                </c:pt>
                <c:pt idx="121">
                  <c:v>43502.041666666373</c:v>
                </c:pt>
                <c:pt idx="122">
                  <c:v>43502.083333333037</c:v>
                </c:pt>
                <c:pt idx="123">
                  <c:v>43502.124999999702</c:v>
                </c:pt>
                <c:pt idx="124">
                  <c:v>43502.166666666366</c:v>
                </c:pt>
                <c:pt idx="125">
                  <c:v>43502.20833333303</c:v>
                </c:pt>
                <c:pt idx="126">
                  <c:v>43502.249999999694</c:v>
                </c:pt>
                <c:pt idx="127">
                  <c:v>43502.291666666359</c:v>
                </c:pt>
                <c:pt idx="128">
                  <c:v>43502.333333333023</c:v>
                </c:pt>
                <c:pt idx="129">
                  <c:v>43502.374999999687</c:v>
                </c:pt>
                <c:pt idx="130">
                  <c:v>43502.416666666351</c:v>
                </c:pt>
                <c:pt idx="131">
                  <c:v>43502.458333333016</c:v>
                </c:pt>
                <c:pt idx="132">
                  <c:v>43502.49999999968</c:v>
                </c:pt>
                <c:pt idx="133">
                  <c:v>43502.541666666344</c:v>
                </c:pt>
                <c:pt idx="134">
                  <c:v>43502.583333333008</c:v>
                </c:pt>
                <c:pt idx="135">
                  <c:v>43502.624999999673</c:v>
                </c:pt>
                <c:pt idx="136">
                  <c:v>43502.666666666337</c:v>
                </c:pt>
                <c:pt idx="137">
                  <c:v>43502.708333333001</c:v>
                </c:pt>
                <c:pt idx="138">
                  <c:v>43502.749999999665</c:v>
                </c:pt>
                <c:pt idx="139">
                  <c:v>43502.79166666633</c:v>
                </c:pt>
                <c:pt idx="140">
                  <c:v>43502.833333332994</c:v>
                </c:pt>
                <c:pt idx="141">
                  <c:v>43502.874999999658</c:v>
                </c:pt>
                <c:pt idx="142">
                  <c:v>43502.916666666322</c:v>
                </c:pt>
                <c:pt idx="143">
                  <c:v>43502.958333332987</c:v>
                </c:pt>
                <c:pt idx="144">
                  <c:v>43502.999999999651</c:v>
                </c:pt>
                <c:pt idx="145">
                  <c:v>43503.041666666315</c:v>
                </c:pt>
                <c:pt idx="146">
                  <c:v>43503.083333332979</c:v>
                </c:pt>
                <c:pt idx="147">
                  <c:v>43503.124999999643</c:v>
                </c:pt>
                <c:pt idx="148">
                  <c:v>43503.166666666308</c:v>
                </c:pt>
                <c:pt idx="149">
                  <c:v>43503.208333332972</c:v>
                </c:pt>
                <c:pt idx="150">
                  <c:v>43503.249999999636</c:v>
                </c:pt>
                <c:pt idx="151">
                  <c:v>43503.2916666663</c:v>
                </c:pt>
                <c:pt idx="152">
                  <c:v>43503.333333332965</c:v>
                </c:pt>
                <c:pt idx="153">
                  <c:v>43503.374999999629</c:v>
                </c:pt>
                <c:pt idx="154">
                  <c:v>43503.416666666293</c:v>
                </c:pt>
                <c:pt idx="155">
                  <c:v>43503.458333332957</c:v>
                </c:pt>
                <c:pt idx="156">
                  <c:v>43503.499999999622</c:v>
                </c:pt>
                <c:pt idx="157">
                  <c:v>43503.541666666286</c:v>
                </c:pt>
                <c:pt idx="158">
                  <c:v>43503.58333333295</c:v>
                </c:pt>
                <c:pt idx="159">
                  <c:v>43503.624999999614</c:v>
                </c:pt>
                <c:pt idx="160">
                  <c:v>43503.666666666279</c:v>
                </c:pt>
                <c:pt idx="161">
                  <c:v>43503.708333332943</c:v>
                </c:pt>
                <c:pt idx="162">
                  <c:v>43503.749999999607</c:v>
                </c:pt>
                <c:pt idx="163">
                  <c:v>43503.791666666271</c:v>
                </c:pt>
                <c:pt idx="164">
                  <c:v>43503.833333332936</c:v>
                </c:pt>
                <c:pt idx="165">
                  <c:v>43503.8749999996</c:v>
                </c:pt>
                <c:pt idx="166">
                  <c:v>43503.916666666264</c:v>
                </c:pt>
                <c:pt idx="167">
                  <c:v>43503.958333332928</c:v>
                </c:pt>
                <c:pt idx="168">
                  <c:v>43503.999999999593</c:v>
                </c:pt>
                <c:pt idx="169">
                  <c:v>43504.041666666257</c:v>
                </c:pt>
                <c:pt idx="170">
                  <c:v>43504.083333332921</c:v>
                </c:pt>
                <c:pt idx="171">
                  <c:v>43504.124999999585</c:v>
                </c:pt>
                <c:pt idx="172">
                  <c:v>43504.16666666625</c:v>
                </c:pt>
                <c:pt idx="173">
                  <c:v>43504.208333332914</c:v>
                </c:pt>
                <c:pt idx="174">
                  <c:v>43504.249999999578</c:v>
                </c:pt>
                <c:pt idx="175">
                  <c:v>43504.291666666242</c:v>
                </c:pt>
                <c:pt idx="176">
                  <c:v>43504.333333332906</c:v>
                </c:pt>
                <c:pt idx="177">
                  <c:v>43504.374999999571</c:v>
                </c:pt>
                <c:pt idx="178">
                  <c:v>43504.416666666235</c:v>
                </c:pt>
                <c:pt idx="179">
                  <c:v>43504.458333332899</c:v>
                </c:pt>
                <c:pt idx="180">
                  <c:v>43504.499999999563</c:v>
                </c:pt>
                <c:pt idx="181">
                  <c:v>43504.541666666228</c:v>
                </c:pt>
                <c:pt idx="182">
                  <c:v>43504.583333332892</c:v>
                </c:pt>
                <c:pt idx="183">
                  <c:v>43504.624999999556</c:v>
                </c:pt>
                <c:pt idx="184">
                  <c:v>43504.66666666622</c:v>
                </c:pt>
                <c:pt idx="185">
                  <c:v>43504.708333332885</c:v>
                </c:pt>
                <c:pt idx="186">
                  <c:v>43504.749999999549</c:v>
                </c:pt>
                <c:pt idx="187">
                  <c:v>43504.791666666213</c:v>
                </c:pt>
                <c:pt idx="188">
                  <c:v>43504.833333332877</c:v>
                </c:pt>
                <c:pt idx="189">
                  <c:v>43504.874999999542</c:v>
                </c:pt>
                <c:pt idx="190">
                  <c:v>43504.916666666206</c:v>
                </c:pt>
                <c:pt idx="191">
                  <c:v>43504.95833333287</c:v>
                </c:pt>
                <c:pt idx="192">
                  <c:v>43504.999999999534</c:v>
                </c:pt>
                <c:pt idx="193">
                  <c:v>43505.041666666199</c:v>
                </c:pt>
                <c:pt idx="194">
                  <c:v>43505.083333332863</c:v>
                </c:pt>
                <c:pt idx="195">
                  <c:v>43505.124999999527</c:v>
                </c:pt>
                <c:pt idx="196">
                  <c:v>43505.166666666191</c:v>
                </c:pt>
                <c:pt idx="197">
                  <c:v>43505.208333332856</c:v>
                </c:pt>
                <c:pt idx="198">
                  <c:v>43505.24999999952</c:v>
                </c:pt>
                <c:pt idx="199">
                  <c:v>43505.291666666184</c:v>
                </c:pt>
                <c:pt idx="200">
                  <c:v>43505.333333332848</c:v>
                </c:pt>
                <c:pt idx="201">
                  <c:v>43505.374999999513</c:v>
                </c:pt>
                <c:pt idx="202">
                  <c:v>43505.416666666177</c:v>
                </c:pt>
                <c:pt idx="203">
                  <c:v>43505.458333332841</c:v>
                </c:pt>
                <c:pt idx="204">
                  <c:v>43505.499999999505</c:v>
                </c:pt>
                <c:pt idx="205">
                  <c:v>43505.541666666169</c:v>
                </c:pt>
                <c:pt idx="206">
                  <c:v>43505.583333332834</c:v>
                </c:pt>
                <c:pt idx="207">
                  <c:v>43505.624999999498</c:v>
                </c:pt>
                <c:pt idx="208">
                  <c:v>43505.666666666162</c:v>
                </c:pt>
                <c:pt idx="209">
                  <c:v>43505.708333332826</c:v>
                </c:pt>
                <c:pt idx="210">
                  <c:v>43505.749999999491</c:v>
                </c:pt>
                <c:pt idx="211">
                  <c:v>43505.791666666155</c:v>
                </c:pt>
                <c:pt idx="212">
                  <c:v>43505.833333332819</c:v>
                </c:pt>
                <c:pt idx="213">
                  <c:v>43505.874999999483</c:v>
                </c:pt>
                <c:pt idx="214">
                  <c:v>43505.916666666148</c:v>
                </c:pt>
                <c:pt idx="215">
                  <c:v>43505.958333332812</c:v>
                </c:pt>
                <c:pt idx="216">
                  <c:v>43505.999999999476</c:v>
                </c:pt>
                <c:pt idx="217">
                  <c:v>43506.04166666614</c:v>
                </c:pt>
                <c:pt idx="218">
                  <c:v>43506.083333332805</c:v>
                </c:pt>
                <c:pt idx="219">
                  <c:v>43506.124999999469</c:v>
                </c:pt>
                <c:pt idx="220">
                  <c:v>43506.166666666133</c:v>
                </c:pt>
                <c:pt idx="221">
                  <c:v>43506.208333332797</c:v>
                </c:pt>
                <c:pt idx="222">
                  <c:v>43506.249999999462</c:v>
                </c:pt>
                <c:pt idx="223">
                  <c:v>43506.291666666126</c:v>
                </c:pt>
                <c:pt idx="224">
                  <c:v>43506.33333333279</c:v>
                </c:pt>
                <c:pt idx="225">
                  <c:v>43506.374999999454</c:v>
                </c:pt>
                <c:pt idx="226">
                  <c:v>43506.416666666119</c:v>
                </c:pt>
                <c:pt idx="227">
                  <c:v>43506.458333332783</c:v>
                </c:pt>
                <c:pt idx="228">
                  <c:v>43506.499999999447</c:v>
                </c:pt>
                <c:pt idx="229">
                  <c:v>43506.541666666111</c:v>
                </c:pt>
                <c:pt idx="230">
                  <c:v>43506.583333332776</c:v>
                </c:pt>
                <c:pt idx="231">
                  <c:v>43506.62499999944</c:v>
                </c:pt>
                <c:pt idx="232">
                  <c:v>43506.666666666104</c:v>
                </c:pt>
                <c:pt idx="233">
                  <c:v>43506.708333332768</c:v>
                </c:pt>
                <c:pt idx="234">
                  <c:v>43506.749999999432</c:v>
                </c:pt>
                <c:pt idx="235">
                  <c:v>43506.791666666097</c:v>
                </c:pt>
                <c:pt idx="236">
                  <c:v>43506.833333332761</c:v>
                </c:pt>
                <c:pt idx="237">
                  <c:v>43506.874999999425</c:v>
                </c:pt>
                <c:pt idx="238">
                  <c:v>43506.916666666089</c:v>
                </c:pt>
                <c:pt idx="239">
                  <c:v>43506.958333332754</c:v>
                </c:pt>
                <c:pt idx="240">
                  <c:v>43506.999999999418</c:v>
                </c:pt>
                <c:pt idx="241">
                  <c:v>43507.041666666082</c:v>
                </c:pt>
                <c:pt idx="242">
                  <c:v>43507.083333332746</c:v>
                </c:pt>
                <c:pt idx="243">
                  <c:v>43507.124999999411</c:v>
                </c:pt>
                <c:pt idx="244">
                  <c:v>43507.166666666075</c:v>
                </c:pt>
                <c:pt idx="245">
                  <c:v>43507.208333332739</c:v>
                </c:pt>
                <c:pt idx="246">
                  <c:v>43507.249999999403</c:v>
                </c:pt>
                <c:pt idx="247">
                  <c:v>43507.291666666068</c:v>
                </c:pt>
                <c:pt idx="248">
                  <c:v>43507.333333332732</c:v>
                </c:pt>
                <c:pt idx="249">
                  <c:v>43507.374999999396</c:v>
                </c:pt>
                <c:pt idx="250">
                  <c:v>43507.41666666606</c:v>
                </c:pt>
                <c:pt idx="251">
                  <c:v>43507.458333332725</c:v>
                </c:pt>
                <c:pt idx="252">
                  <c:v>43507.499999999389</c:v>
                </c:pt>
                <c:pt idx="253">
                  <c:v>43507.541666666053</c:v>
                </c:pt>
                <c:pt idx="254">
                  <c:v>43507.583333332717</c:v>
                </c:pt>
                <c:pt idx="255">
                  <c:v>43507.624999999382</c:v>
                </c:pt>
                <c:pt idx="256">
                  <c:v>43507.666666666046</c:v>
                </c:pt>
                <c:pt idx="257">
                  <c:v>43507.70833333271</c:v>
                </c:pt>
                <c:pt idx="258">
                  <c:v>43507.749999999374</c:v>
                </c:pt>
                <c:pt idx="259">
                  <c:v>43507.791666666039</c:v>
                </c:pt>
                <c:pt idx="260">
                  <c:v>43507.833333332703</c:v>
                </c:pt>
                <c:pt idx="261">
                  <c:v>43507.874999999367</c:v>
                </c:pt>
                <c:pt idx="262">
                  <c:v>43507.916666666031</c:v>
                </c:pt>
                <c:pt idx="263">
                  <c:v>43507.958333332695</c:v>
                </c:pt>
                <c:pt idx="264">
                  <c:v>43507.99999999936</c:v>
                </c:pt>
                <c:pt idx="265">
                  <c:v>43508.041666666024</c:v>
                </c:pt>
                <c:pt idx="266">
                  <c:v>43508.083333332688</c:v>
                </c:pt>
                <c:pt idx="267">
                  <c:v>43508.124999999352</c:v>
                </c:pt>
                <c:pt idx="268">
                  <c:v>43508.166666666017</c:v>
                </c:pt>
                <c:pt idx="269">
                  <c:v>43508.208333332681</c:v>
                </c:pt>
                <c:pt idx="270">
                  <c:v>43508.249999999345</c:v>
                </c:pt>
                <c:pt idx="271">
                  <c:v>43508.291666666009</c:v>
                </c:pt>
                <c:pt idx="272">
                  <c:v>43508.333333332674</c:v>
                </c:pt>
                <c:pt idx="273">
                  <c:v>43508.374999999338</c:v>
                </c:pt>
                <c:pt idx="274">
                  <c:v>43508.416666666002</c:v>
                </c:pt>
                <c:pt idx="275">
                  <c:v>43508.458333332666</c:v>
                </c:pt>
                <c:pt idx="276">
                  <c:v>43508.499999999331</c:v>
                </c:pt>
                <c:pt idx="277">
                  <c:v>43508.541666665995</c:v>
                </c:pt>
                <c:pt idx="278">
                  <c:v>43508.583333332659</c:v>
                </c:pt>
                <c:pt idx="279">
                  <c:v>43508.624999999323</c:v>
                </c:pt>
                <c:pt idx="280">
                  <c:v>43508.666666665988</c:v>
                </c:pt>
                <c:pt idx="281">
                  <c:v>43508.708333332652</c:v>
                </c:pt>
                <c:pt idx="282">
                  <c:v>43508.749999999316</c:v>
                </c:pt>
                <c:pt idx="283">
                  <c:v>43508.79166666598</c:v>
                </c:pt>
                <c:pt idx="284">
                  <c:v>43508.833333332645</c:v>
                </c:pt>
                <c:pt idx="285">
                  <c:v>43508.874999999309</c:v>
                </c:pt>
                <c:pt idx="286">
                  <c:v>43508.916666665973</c:v>
                </c:pt>
                <c:pt idx="287">
                  <c:v>43508.958333332637</c:v>
                </c:pt>
                <c:pt idx="288">
                  <c:v>43508.999999999302</c:v>
                </c:pt>
                <c:pt idx="289">
                  <c:v>43509.041666665966</c:v>
                </c:pt>
                <c:pt idx="290">
                  <c:v>43509.08333333263</c:v>
                </c:pt>
                <c:pt idx="291">
                  <c:v>43509.124999999294</c:v>
                </c:pt>
                <c:pt idx="292">
                  <c:v>43509.166666665958</c:v>
                </c:pt>
                <c:pt idx="293">
                  <c:v>43509.208333332623</c:v>
                </c:pt>
                <c:pt idx="294">
                  <c:v>43509.249999999287</c:v>
                </c:pt>
                <c:pt idx="295">
                  <c:v>43509.291666665951</c:v>
                </c:pt>
                <c:pt idx="296">
                  <c:v>43509.333333332615</c:v>
                </c:pt>
                <c:pt idx="297">
                  <c:v>43509.37499999928</c:v>
                </c:pt>
                <c:pt idx="298">
                  <c:v>43509.416666665944</c:v>
                </c:pt>
                <c:pt idx="299">
                  <c:v>43509.458333332608</c:v>
                </c:pt>
                <c:pt idx="300">
                  <c:v>43509.499999999272</c:v>
                </c:pt>
                <c:pt idx="301">
                  <c:v>43509.541666665937</c:v>
                </c:pt>
                <c:pt idx="302">
                  <c:v>43509.583333332601</c:v>
                </c:pt>
                <c:pt idx="303">
                  <c:v>43509.624999999265</c:v>
                </c:pt>
                <c:pt idx="304">
                  <c:v>43509.666666665929</c:v>
                </c:pt>
                <c:pt idx="305">
                  <c:v>43509.708333332594</c:v>
                </c:pt>
                <c:pt idx="306">
                  <c:v>43509.749999999258</c:v>
                </c:pt>
                <c:pt idx="307">
                  <c:v>43509.791666665922</c:v>
                </c:pt>
                <c:pt idx="308">
                  <c:v>43509.833333332586</c:v>
                </c:pt>
                <c:pt idx="309">
                  <c:v>43509.874999999251</c:v>
                </c:pt>
                <c:pt idx="310">
                  <c:v>43509.916666665915</c:v>
                </c:pt>
                <c:pt idx="311">
                  <c:v>43509.958333332579</c:v>
                </c:pt>
                <c:pt idx="312">
                  <c:v>43509.999999999243</c:v>
                </c:pt>
                <c:pt idx="313">
                  <c:v>43510.041666665908</c:v>
                </c:pt>
                <c:pt idx="314">
                  <c:v>43510.083333332572</c:v>
                </c:pt>
                <c:pt idx="315">
                  <c:v>43510.124999999236</c:v>
                </c:pt>
                <c:pt idx="316">
                  <c:v>43510.1666666659</c:v>
                </c:pt>
                <c:pt idx="317">
                  <c:v>43510.208333332565</c:v>
                </c:pt>
                <c:pt idx="318">
                  <c:v>43510.249999999229</c:v>
                </c:pt>
                <c:pt idx="319">
                  <c:v>43510.291666665893</c:v>
                </c:pt>
                <c:pt idx="320">
                  <c:v>43510.333333332557</c:v>
                </c:pt>
                <c:pt idx="321">
                  <c:v>43510.374999999221</c:v>
                </c:pt>
                <c:pt idx="322">
                  <c:v>43510.416666665886</c:v>
                </c:pt>
                <c:pt idx="323">
                  <c:v>43510.45833333255</c:v>
                </c:pt>
                <c:pt idx="324">
                  <c:v>43510.499999999214</c:v>
                </c:pt>
                <c:pt idx="325">
                  <c:v>43510.541666665878</c:v>
                </c:pt>
                <c:pt idx="326">
                  <c:v>43510.583333332543</c:v>
                </c:pt>
                <c:pt idx="327">
                  <c:v>43510.624999999207</c:v>
                </c:pt>
                <c:pt idx="328">
                  <c:v>43510.666666665871</c:v>
                </c:pt>
                <c:pt idx="329">
                  <c:v>43510.708333332535</c:v>
                </c:pt>
                <c:pt idx="330">
                  <c:v>43510.7499999992</c:v>
                </c:pt>
                <c:pt idx="331">
                  <c:v>43510.791666665864</c:v>
                </c:pt>
                <c:pt idx="332">
                  <c:v>43510.833333332528</c:v>
                </c:pt>
                <c:pt idx="333">
                  <c:v>43510.874999999192</c:v>
                </c:pt>
                <c:pt idx="334">
                  <c:v>43510.916666665857</c:v>
                </c:pt>
                <c:pt idx="335">
                  <c:v>43510.958333332521</c:v>
                </c:pt>
                <c:pt idx="336">
                  <c:v>43510.999999999185</c:v>
                </c:pt>
                <c:pt idx="337">
                  <c:v>43511.041666665849</c:v>
                </c:pt>
                <c:pt idx="338">
                  <c:v>43511.083333332514</c:v>
                </c:pt>
                <c:pt idx="339">
                  <c:v>43511.124999999178</c:v>
                </c:pt>
                <c:pt idx="340">
                  <c:v>43511.166666665842</c:v>
                </c:pt>
                <c:pt idx="341">
                  <c:v>43511.208333332506</c:v>
                </c:pt>
                <c:pt idx="342">
                  <c:v>43511.249999999171</c:v>
                </c:pt>
                <c:pt idx="343">
                  <c:v>43511.291666665835</c:v>
                </c:pt>
                <c:pt idx="344">
                  <c:v>43511.333333332499</c:v>
                </c:pt>
                <c:pt idx="345">
                  <c:v>43511.374999999163</c:v>
                </c:pt>
                <c:pt idx="346">
                  <c:v>43511.416666665828</c:v>
                </c:pt>
                <c:pt idx="347">
                  <c:v>43511.458333332492</c:v>
                </c:pt>
                <c:pt idx="348">
                  <c:v>43511.499999999156</c:v>
                </c:pt>
                <c:pt idx="349">
                  <c:v>43511.54166666582</c:v>
                </c:pt>
                <c:pt idx="350">
                  <c:v>43511.583333332484</c:v>
                </c:pt>
                <c:pt idx="351">
                  <c:v>43511.624999999149</c:v>
                </c:pt>
                <c:pt idx="352">
                  <c:v>43511.666666665813</c:v>
                </c:pt>
                <c:pt idx="353">
                  <c:v>43511.708333332477</c:v>
                </c:pt>
                <c:pt idx="354">
                  <c:v>43511.749999999141</c:v>
                </c:pt>
                <c:pt idx="355">
                  <c:v>43511.791666665806</c:v>
                </c:pt>
                <c:pt idx="356">
                  <c:v>43511.83333333247</c:v>
                </c:pt>
                <c:pt idx="357">
                  <c:v>43511.874999999134</c:v>
                </c:pt>
                <c:pt idx="358">
                  <c:v>43511.916666665798</c:v>
                </c:pt>
                <c:pt idx="359">
                  <c:v>43511.958333332463</c:v>
                </c:pt>
                <c:pt idx="360">
                  <c:v>43511.999999999127</c:v>
                </c:pt>
                <c:pt idx="361">
                  <c:v>43512.041666665791</c:v>
                </c:pt>
                <c:pt idx="362">
                  <c:v>43512.083333332455</c:v>
                </c:pt>
                <c:pt idx="363">
                  <c:v>43512.12499999912</c:v>
                </c:pt>
                <c:pt idx="364">
                  <c:v>43512.166666665784</c:v>
                </c:pt>
                <c:pt idx="365">
                  <c:v>43512.208333332448</c:v>
                </c:pt>
                <c:pt idx="366">
                  <c:v>43512.249999999112</c:v>
                </c:pt>
                <c:pt idx="367">
                  <c:v>43512.291666665777</c:v>
                </c:pt>
                <c:pt idx="368">
                  <c:v>43512.333333332441</c:v>
                </c:pt>
                <c:pt idx="369">
                  <c:v>43512.374999999105</c:v>
                </c:pt>
                <c:pt idx="370">
                  <c:v>43512.416666665769</c:v>
                </c:pt>
                <c:pt idx="371">
                  <c:v>43512.458333332434</c:v>
                </c:pt>
                <c:pt idx="372">
                  <c:v>43512.499999999098</c:v>
                </c:pt>
                <c:pt idx="373">
                  <c:v>43512.541666665762</c:v>
                </c:pt>
                <c:pt idx="374">
                  <c:v>43512.583333332426</c:v>
                </c:pt>
                <c:pt idx="375">
                  <c:v>43512.624999999091</c:v>
                </c:pt>
                <c:pt idx="376">
                  <c:v>43512.666666665755</c:v>
                </c:pt>
                <c:pt idx="377">
                  <c:v>43512.708333332419</c:v>
                </c:pt>
                <c:pt idx="378">
                  <c:v>43512.749999999083</c:v>
                </c:pt>
                <c:pt idx="379">
                  <c:v>43512.791666665747</c:v>
                </c:pt>
                <c:pt idx="380">
                  <c:v>43512.833333332412</c:v>
                </c:pt>
                <c:pt idx="381">
                  <c:v>43512.874999999076</c:v>
                </c:pt>
                <c:pt idx="382">
                  <c:v>43512.91666666574</c:v>
                </c:pt>
                <c:pt idx="383">
                  <c:v>43512.958333332404</c:v>
                </c:pt>
                <c:pt idx="384">
                  <c:v>43512.999999999069</c:v>
                </c:pt>
                <c:pt idx="385">
                  <c:v>43513.041666665733</c:v>
                </c:pt>
                <c:pt idx="386">
                  <c:v>43513.083333332397</c:v>
                </c:pt>
                <c:pt idx="387">
                  <c:v>43513.124999999061</c:v>
                </c:pt>
                <c:pt idx="388">
                  <c:v>43513.166666665726</c:v>
                </c:pt>
                <c:pt idx="389">
                  <c:v>43513.20833333239</c:v>
                </c:pt>
                <c:pt idx="390">
                  <c:v>43513.249999999054</c:v>
                </c:pt>
                <c:pt idx="391">
                  <c:v>43513.291666665718</c:v>
                </c:pt>
                <c:pt idx="392">
                  <c:v>43513.333333332383</c:v>
                </c:pt>
                <c:pt idx="393">
                  <c:v>43513.374999999047</c:v>
                </c:pt>
                <c:pt idx="394">
                  <c:v>43513.416666665711</c:v>
                </c:pt>
                <c:pt idx="395">
                  <c:v>43513.458333332375</c:v>
                </c:pt>
                <c:pt idx="396">
                  <c:v>43513.49999999904</c:v>
                </c:pt>
                <c:pt idx="397">
                  <c:v>43513.541666665704</c:v>
                </c:pt>
                <c:pt idx="398">
                  <c:v>43513.583333332368</c:v>
                </c:pt>
                <c:pt idx="399">
                  <c:v>43513.624999999032</c:v>
                </c:pt>
                <c:pt idx="400">
                  <c:v>43513.666666665697</c:v>
                </c:pt>
                <c:pt idx="401">
                  <c:v>43513.708333332361</c:v>
                </c:pt>
                <c:pt idx="402">
                  <c:v>43513.749999999025</c:v>
                </c:pt>
                <c:pt idx="403">
                  <c:v>43513.791666665689</c:v>
                </c:pt>
                <c:pt idx="404">
                  <c:v>43513.833333332354</c:v>
                </c:pt>
                <c:pt idx="405">
                  <c:v>43513.874999999018</c:v>
                </c:pt>
                <c:pt idx="406">
                  <c:v>43513.916666665682</c:v>
                </c:pt>
                <c:pt idx="407">
                  <c:v>43513.958333332346</c:v>
                </c:pt>
                <c:pt idx="408">
                  <c:v>43513.99999999901</c:v>
                </c:pt>
                <c:pt idx="409">
                  <c:v>43514.041666665675</c:v>
                </c:pt>
                <c:pt idx="410">
                  <c:v>43514.083333332339</c:v>
                </c:pt>
                <c:pt idx="411">
                  <c:v>43514.124999999003</c:v>
                </c:pt>
                <c:pt idx="412">
                  <c:v>43514.166666665667</c:v>
                </c:pt>
                <c:pt idx="413">
                  <c:v>43514.208333332332</c:v>
                </c:pt>
                <c:pt idx="414">
                  <c:v>43514.249999998996</c:v>
                </c:pt>
                <c:pt idx="415">
                  <c:v>43514.29166666566</c:v>
                </c:pt>
                <c:pt idx="416">
                  <c:v>43514.333333332324</c:v>
                </c:pt>
                <c:pt idx="417">
                  <c:v>43514.374999998989</c:v>
                </c:pt>
                <c:pt idx="418">
                  <c:v>43514.416666665653</c:v>
                </c:pt>
                <c:pt idx="419">
                  <c:v>43514.458333332317</c:v>
                </c:pt>
                <c:pt idx="420">
                  <c:v>43514.499999998981</c:v>
                </c:pt>
                <c:pt idx="421">
                  <c:v>43514.541666665646</c:v>
                </c:pt>
                <c:pt idx="422">
                  <c:v>43514.58333333231</c:v>
                </c:pt>
                <c:pt idx="423">
                  <c:v>43514.624999998974</c:v>
                </c:pt>
                <c:pt idx="424">
                  <c:v>43514.666666665638</c:v>
                </c:pt>
                <c:pt idx="425">
                  <c:v>43514.708333332303</c:v>
                </c:pt>
                <c:pt idx="426">
                  <c:v>43514.749999998967</c:v>
                </c:pt>
                <c:pt idx="427">
                  <c:v>43514.791666665631</c:v>
                </c:pt>
                <c:pt idx="428">
                  <c:v>43514.833333332295</c:v>
                </c:pt>
                <c:pt idx="429">
                  <c:v>43514.87499999896</c:v>
                </c:pt>
                <c:pt idx="430">
                  <c:v>43514.916666665624</c:v>
                </c:pt>
                <c:pt idx="431">
                  <c:v>43514.958333332288</c:v>
                </c:pt>
                <c:pt idx="432">
                  <c:v>43514.999999998952</c:v>
                </c:pt>
                <c:pt idx="433">
                  <c:v>43515.041666665617</c:v>
                </c:pt>
                <c:pt idx="434">
                  <c:v>43515.083333332281</c:v>
                </c:pt>
                <c:pt idx="435">
                  <c:v>43515.124999998945</c:v>
                </c:pt>
                <c:pt idx="436">
                  <c:v>43515.166666665609</c:v>
                </c:pt>
                <c:pt idx="437">
                  <c:v>43515.208333332273</c:v>
                </c:pt>
                <c:pt idx="438">
                  <c:v>43515.249999998938</c:v>
                </c:pt>
                <c:pt idx="439">
                  <c:v>43515.291666665602</c:v>
                </c:pt>
                <c:pt idx="440">
                  <c:v>43515.333333332266</c:v>
                </c:pt>
                <c:pt idx="441">
                  <c:v>43515.37499999893</c:v>
                </c:pt>
                <c:pt idx="442">
                  <c:v>43515.416666665595</c:v>
                </c:pt>
                <c:pt idx="443">
                  <c:v>43515.458333332259</c:v>
                </c:pt>
                <c:pt idx="444">
                  <c:v>43515.499999998923</c:v>
                </c:pt>
                <c:pt idx="445">
                  <c:v>43515.541666665587</c:v>
                </c:pt>
                <c:pt idx="446">
                  <c:v>43515.583333332252</c:v>
                </c:pt>
                <c:pt idx="447">
                  <c:v>43515.624999998916</c:v>
                </c:pt>
                <c:pt idx="448">
                  <c:v>43515.66666666558</c:v>
                </c:pt>
                <c:pt idx="449">
                  <c:v>43515.708333332244</c:v>
                </c:pt>
                <c:pt idx="450">
                  <c:v>43515.749999998909</c:v>
                </c:pt>
                <c:pt idx="451">
                  <c:v>43515.791666665573</c:v>
                </c:pt>
                <c:pt idx="452">
                  <c:v>43515.833333332237</c:v>
                </c:pt>
                <c:pt idx="453">
                  <c:v>43515.874999998901</c:v>
                </c:pt>
                <c:pt idx="454">
                  <c:v>43515.916666665566</c:v>
                </c:pt>
                <c:pt idx="455">
                  <c:v>43515.95833333223</c:v>
                </c:pt>
                <c:pt idx="456">
                  <c:v>43515.999999998894</c:v>
                </c:pt>
                <c:pt idx="457">
                  <c:v>43516.041666665558</c:v>
                </c:pt>
                <c:pt idx="458">
                  <c:v>43516.083333332223</c:v>
                </c:pt>
                <c:pt idx="459">
                  <c:v>43516.124999998887</c:v>
                </c:pt>
                <c:pt idx="460">
                  <c:v>43516.166666665551</c:v>
                </c:pt>
                <c:pt idx="461">
                  <c:v>43516.208333332215</c:v>
                </c:pt>
                <c:pt idx="462">
                  <c:v>43516.24999999888</c:v>
                </c:pt>
                <c:pt idx="463">
                  <c:v>43516.291666665544</c:v>
                </c:pt>
                <c:pt idx="464">
                  <c:v>43516.333333332208</c:v>
                </c:pt>
                <c:pt idx="465">
                  <c:v>43516.374999998872</c:v>
                </c:pt>
                <c:pt idx="466">
                  <c:v>43516.416666665536</c:v>
                </c:pt>
                <c:pt idx="467">
                  <c:v>43516.458333332201</c:v>
                </c:pt>
                <c:pt idx="468">
                  <c:v>43516.499999998865</c:v>
                </c:pt>
                <c:pt idx="469">
                  <c:v>43516.541666665529</c:v>
                </c:pt>
                <c:pt idx="470">
                  <c:v>43516.583333332193</c:v>
                </c:pt>
                <c:pt idx="471">
                  <c:v>43516.624999998858</c:v>
                </c:pt>
                <c:pt idx="472">
                  <c:v>43516.666666665522</c:v>
                </c:pt>
                <c:pt idx="473">
                  <c:v>43516.708333332186</c:v>
                </c:pt>
                <c:pt idx="474">
                  <c:v>43516.74999999885</c:v>
                </c:pt>
                <c:pt idx="475">
                  <c:v>43516.791666665515</c:v>
                </c:pt>
                <c:pt idx="476">
                  <c:v>43516.833333332179</c:v>
                </c:pt>
                <c:pt idx="477">
                  <c:v>43516.874999998843</c:v>
                </c:pt>
                <c:pt idx="478">
                  <c:v>43516.916666665507</c:v>
                </c:pt>
                <c:pt idx="479">
                  <c:v>43516.958333332172</c:v>
                </c:pt>
                <c:pt idx="480">
                  <c:v>43516.999999998836</c:v>
                </c:pt>
                <c:pt idx="481">
                  <c:v>43517.0416666655</c:v>
                </c:pt>
                <c:pt idx="482">
                  <c:v>43517.083333332164</c:v>
                </c:pt>
                <c:pt idx="483">
                  <c:v>43517.124999998829</c:v>
                </c:pt>
                <c:pt idx="484">
                  <c:v>43517.166666665493</c:v>
                </c:pt>
                <c:pt idx="485">
                  <c:v>43517.208333332157</c:v>
                </c:pt>
                <c:pt idx="486">
                  <c:v>43517.249999998821</c:v>
                </c:pt>
                <c:pt idx="487">
                  <c:v>43517.291666665486</c:v>
                </c:pt>
                <c:pt idx="488">
                  <c:v>43517.33333333215</c:v>
                </c:pt>
                <c:pt idx="489">
                  <c:v>43517.374999998814</c:v>
                </c:pt>
                <c:pt idx="490">
                  <c:v>43517.416666665478</c:v>
                </c:pt>
                <c:pt idx="491">
                  <c:v>43517.458333332143</c:v>
                </c:pt>
                <c:pt idx="492">
                  <c:v>43517.499999998807</c:v>
                </c:pt>
                <c:pt idx="493">
                  <c:v>43517.541666665471</c:v>
                </c:pt>
                <c:pt idx="494">
                  <c:v>43517.583333332135</c:v>
                </c:pt>
                <c:pt idx="495">
                  <c:v>43517.624999998799</c:v>
                </c:pt>
                <c:pt idx="496">
                  <c:v>43517.666666665464</c:v>
                </c:pt>
                <c:pt idx="497">
                  <c:v>43517.708333332128</c:v>
                </c:pt>
                <c:pt idx="498">
                  <c:v>43517.749999998792</c:v>
                </c:pt>
                <c:pt idx="499">
                  <c:v>43517.791666665456</c:v>
                </c:pt>
                <c:pt idx="500">
                  <c:v>43517.833333332121</c:v>
                </c:pt>
                <c:pt idx="501">
                  <c:v>43517.874999998785</c:v>
                </c:pt>
                <c:pt idx="502">
                  <c:v>43517.916666665449</c:v>
                </c:pt>
                <c:pt idx="503">
                  <c:v>43517.958333332113</c:v>
                </c:pt>
                <c:pt idx="504">
                  <c:v>43517.999999998778</c:v>
                </c:pt>
                <c:pt idx="505">
                  <c:v>43518.041666665442</c:v>
                </c:pt>
                <c:pt idx="506">
                  <c:v>43518.083333332106</c:v>
                </c:pt>
                <c:pt idx="507">
                  <c:v>43518.12499999877</c:v>
                </c:pt>
                <c:pt idx="508">
                  <c:v>43518.166666665435</c:v>
                </c:pt>
                <c:pt idx="509">
                  <c:v>43518.208333332099</c:v>
                </c:pt>
                <c:pt idx="510">
                  <c:v>43518.249999998763</c:v>
                </c:pt>
                <c:pt idx="511">
                  <c:v>43518.291666665427</c:v>
                </c:pt>
                <c:pt idx="512">
                  <c:v>43518.333333332092</c:v>
                </c:pt>
                <c:pt idx="513">
                  <c:v>43518.374999998756</c:v>
                </c:pt>
                <c:pt idx="514">
                  <c:v>43518.41666666542</c:v>
                </c:pt>
                <c:pt idx="515">
                  <c:v>43518.458333332084</c:v>
                </c:pt>
                <c:pt idx="516">
                  <c:v>43518.499999998749</c:v>
                </c:pt>
                <c:pt idx="517">
                  <c:v>43518.541666665413</c:v>
                </c:pt>
                <c:pt idx="518">
                  <c:v>43518.583333332077</c:v>
                </c:pt>
                <c:pt idx="519">
                  <c:v>43518.624999998741</c:v>
                </c:pt>
                <c:pt idx="520">
                  <c:v>43518.666666665406</c:v>
                </c:pt>
                <c:pt idx="521">
                  <c:v>43518.70833333207</c:v>
                </c:pt>
                <c:pt idx="522">
                  <c:v>43518.749999998734</c:v>
                </c:pt>
                <c:pt idx="523">
                  <c:v>43518.791666665398</c:v>
                </c:pt>
                <c:pt idx="524">
                  <c:v>43518.833333332062</c:v>
                </c:pt>
                <c:pt idx="525">
                  <c:v>43518.874999998727</c:v>
                </c:pt>
                <c:pt idx="526">
                  <c:v>43518.916666665391</c:v>
                </c:pt>
                <c:pt idx="527">
                  <c:v>43518.958333332055</c:v>
                </c:pt>
                <c:pt idx="528">
                  <c:v>43518.999999998719</c:v>
                </c:pt>
                <c:pt idx="529">
                  <c:v>43519.041666665384</c:v>
                </c:pt>
                <c:pt idx="530">
                  <c:v>43519.083333332048</c:v>
                </c:pt>
                <c:pt idx="531">
                  <c:v>43519.124999998712</c:v>
                </c:pt>
                <c:pt idx="532">
                  <c:v>43519.166666665376</c:v>
                </c:pt>
                <c:pt idx="533">
                  <c:v>43519.208333332041</c:v>
                </c:pt>
                <c:pt idx="534">
                  <c:v>43519.249999998705</c:v>
                </c:pt>
                <c:pt idx="535">
                  <c:v>43519.291666665369</c:v>
                </c:pt>
                <c:pt idx="536">
                  <c:v>43519.333333332033</c:v>
                </c:pt>
                <c:pt idx="537">
                  <c:v>43519.374999998698</c:v>
                </c:pt>
                <c:pt idx="538">
                  <c:v>43519.416666665362</c:v>
                </c:pt>
                <c:pt idx="539">
                  <c:v>43519.458333332026</c:v>
                </c:pt>
                <c:pt idx="540">
                  <c:v>43519.49999999869</c:v>
                </c:pt>
                <c:pt idx="541">
                  <c:v>43519.541666665355</c:v>
                </c:pt>
                <c:pt idx="542">
                  <c:v>43519.583333332019</c:v>
                </c:pt>
                <c:pt idx="543">
                  <c:v>43519.624999998683</c:v>
                </c:pt>
                <c:pt idx="544">
                  <c:v>43519.666666665347</c:v>
                </c:pt>
                <c:pt idx="545">
                  <c:v>43519.708333332012</c:v>
                </c:pt>
                <c:pt idx="546">
                  <c:v>43519.749999998676</c:v>
                </c:pt>
                <c:pt idx="547">
                  <c:v>43519.79166666534</c:v>
                </c:pt>
                <c:pt idx="548">
                  <c:v>43519.833333332004</c:v>
                </c:pt>
                <c:pt idx="549">
                  <c:v>43519.874999998668</c:v>
                </c:pt>
                <c:pt idx="550">
                  <c:v>43519.916666665333</c:v>
                </c:pt>
                <c:pt idx="551">
                  <c:v>43519.958333331997</c:v>
                </c:pt>
                <c:pt idx="552">
                  <c:v>43519.999999998661</c:v>
                </c:pt>
                <c:pt idx="553">
                  <c:v>43520.041666665325</c:v>
                </c:pt>
                <c:pt idx="554">
                  <c:v>43520.08333333199</c:v>
                </c:pt>
                <c:pt idx="555">
                  <c:v>43520.124999998654</c:v>
                </c:pt>
                <c:pt idx="556">
                  <c:v>43520.166666665318</c:v>
                </c:pt>
                <c:pt idx="557">
                  <c:v>43520.208333331982</c:v>
                </c:pt>
                <c:pt idx="558">
                  <c:v>43520.249999998647</c:v>
                </c:pt>
                <c:pt idx="559">
                  <c:v>43520.291666665311</c:v>
                </c:pt>
                <c:pt idx="560">
                  <c:v>43520.333333331975</c:v>
                </c:pt>
                <c:pt idx="561">
                  <c:v>43520.374999998639</c:v>
                </c:pt>
                <c:pt idx="562">
                  <c:v>43520.416666665304</c:v>
                </c:pt>
                <c:pt idx="563">
                  <c:v>43520.458333331968</c:v>
                </c:pt>
                <c:pt idx="564">
                  <c:v>43520.499999998632</c:v>
                </c:pt>
                <c:pt idx="565">
                  <c:v>43520.541666665296</c:v>
                </c:pt>
                <c:pt idx="566">
                  <c:v>43520.583333331961</c:v>
                </c:pt>
                <c:pt idx="567">
                  <c:v>43520.624999998625</c:v>
                </c:pt>
                <c:pt idx="568">
                  <c:v>43520.666666665289</c:v>
                </c:pt>
                <c:pt idx="569">
                  <c:v>43520.708333331953</c:v>
                </c:pt>
                <c:pt idx="570">
                  <c:v>43520.749999998618</c:v>
                </c:pt>
                <c:pt idx="571">
                  <c:v>43520.791666665282</c:v>
                </c:pt>
                <c:pt idx="572">
                  <c:v>43520.833333331946</c:v>
                </c:pt>
                <c:pt idx="573">
                  <c:v>43520.87499999861</c:v>
                </c:pt>
                <c:pt idx="574">
                  <c:v>43520.916666665275</c:v>
                </c:pt>
                <c:pt idx="575">
                  <c:v>43520.958333331939</c:v>
                </c:pt>
                <c:pt idx="576">
                  <c:v>43520.999999998603</c:v>
                </c:pt>
                <c:pt idx="577">
                  <c:v>43521.041666665267</c:v>
                </c:pt>
                <c:pt idx="578">
                  <c:v>43521.083333331931</c:v>
                </c:pt>
                <c:pt idx="579">
                  <c:v>43521.124999998596</c:v>
                </c:pt>
                <c:pt idx="580">
                  <c:v>43521.16666666526</c:v>
                </c:pt>
                <c:pt idx="581">
                  <c:v>43521.208333331924</c:v>
                </c:pt>
                <c:pt idx="582">
                  <c:v>43521.249999998588</c:v>
                </c:pt>
                <c:pt idx="583">
                  <c:v>43521.291666665253</c:v>
                </c:pt>
                <c:pt idx="584">
                  <c:v>43521.333333331917</c:v>
                </c:pt>
                <c:pt idx="585">
                  <c:v>43521.374999998581</c:v>
                </c:pt>
                <c:pt idx="586">
                  <c:v>43521.416666665245</c:v>
                </c:pt>
                <c:pt idx="587">
                  <c:v>43521.45833333191</c:v>
                </c:pt>
                <c:pt idx="588">
                  <c:v>43521.499999998574</c:v>
                </c:pt>
                <c:pt idx="589">
                  <c:v>43521.541666665238</c:v>
                </c:pt>
                <c:pt idx="590">
                  <c:v>43521.583333331902</c:v>
                </c:pt>
                <c:pt idx="591">
                  <c:v>43521.624999998567</c:v>
                </c:pt>
                <c:pt idx="592">
                  <c:v>43521.666666665231</c:v>
                </c:pt>
                <c:pt idx="593">
                  <c:v>43521.708333331895</c:v>
                </c:pt>
                <c:pt idx="594">
                  <c:v>43521.749999998559</c:v>
                </c:pt>
                <c:pt idx="595">
                  <c:v>43521.791666665224</c:v>
                </c:pt>
                <c:pt idx="596">
                  <c:v>43521.833333331888</c:v>
                </c:pt>
                <c:pt idx="597">
                  <c:v>43521.874999998552</c:v>
                </c:pt>
                <c:pt idx="598">
                  <c:v>43521.916666665216</c:v>
                </c:pt>
                <c:pt idx="599">
                  <c:v>43521.958333331881</c:v>
                </c:pt>
                <c:pt idx="600">
                  <c:v>43521.999999998545</c:v>
                </c:pt>
                <c:pt idx="601">
                  <c:v>43522.041666665209</c:v>
                </c:pt>
                <c:pt idx="602">
                  <c:v>43522.083333331873</c:v>
                </c:pt>
                <c:pt idx="603">
                  <c:v>43522.124999998538</c:v>
                </c:pt>
                <c:pt idx="604">
                  <c:v>43522.166666665202</c:v>
                </c:pt>
                <c:pt idx="605">
                  <c:v>43522.208333331866</c:v>
                </c:pt>
                <c:pt idx="606">
                  <c:v>43522.24999999853</c:v>
                </c:pt>
                <c:pt idx="607">
                  <c:v>43522.291666665194</c:v>
                </c:pt>
                <c:pt idx="608">
                  <c:v>43522.333333331859</c:v>
                </c:pt>
                <c:pt idx="609">
                  <c:v>43522.374999998523</c:v>
                </c:pt>
                <c:pt idx="610">
                  <c:v>43522.416666665187</c:v>
                </c:pt>
                <c:pt idx="611">
                  <c:v>43522.458333331851</c:v>
                </c:pt>
                <c:pt idx="612">
                  <c:v>43522.499999998516</c:v>
                </c:pt>
                <c:pt idx="613">
                  <c:v>43522.54166666518</c:v>
                </c:pt>
                <c:pt idx="614">
                  <c:v>43522.583333331844</c:v>
                </c:pt>
                <c:pt idx="615">
                  <c:v>43522.624999998508</c:v>
                </c:pt>
                <c:pt idx="616">
                  <c:v>43522.666666665173</c:v>
                </c:pt>
                <c:pt idx="617">
                  <c:v>43522.708333331837</c:v>
                </c:pt>
                <c:pt idx="618">
                  <c:v>43522.749999998501</c:v>
                </c:pt>
                <c:pt idx="619">
                  <c:v>43522.791666665165</c:v>
                </c:pt>
                <c:pt idx="620">
                  <c:v>43522.83333333183</c:v>
                </c:pt>
                <c:pt idx="621">
                  <c:v>43522.874999998494</c:v>
                </c:pt>
                <c:pt idx="622">
                  <c:v>43522.916666665158</c:v>
                </c:pt>
                <c:pt idx="623">
                  <c:v>43522.958333331822</c:v>
                </c:pt>
                <c:pt idx="624">
                  <c:v>43522.999999998487</c:v>
                </c:pt>
                <c:pt idx="625">
                  <c:v>43523.041666665151</c:v>
                </c:pt>
                <c:pt idx="626">
                  <c:v>43523.083333331815</c:v>
                </c:pt>
                <c:pt idx="627">
                  <c:v>43523.124999998479</c:v>
                </c:pt>
                <c:pt idx="628">
                  <c:v>43523.166666665144</c:v>
                </c:pt>
                <c:pt idx="629">
                  <c:v>43523.208333331808</c:v>
                </c:pt>
                <c:pt idx="630">
                  <c:v>43523.249999998472</c:v>
                </c:pt>
                <c:pt idx="631">
                  <c:v>43523.291666665136</c:v>
                </c:pt>
                <c:pt idx="632">
                  <c:v>43523.333333331801</c:v>
                </c:pt>
                <c:pt idx="633">
                  <c:v>43523.374999998465</c:v>
                </c:pt>
                <c:pt idx="634">
                  <c:v>43523.416666665129</c:v>
                </c:pt>
                <c:pt idx="635">
                  <c:v>43523.458333331793</c:v>
                </c:pt>
                <c:pt idx="636">
                  <c:v>43523.499999998457</c:v>
                </c:pt>
                <c:pt idx="637">
                  <c:v>43523.541666665122</c:v>
                </c:pt>
                <c:pt idx="638">
                  <c:v>43523.583333331786</c:v>
                </c:pt>
                <c:pt idx="639">
                  <c:v>43523.62499999845</c:v>
                </c:pt>
                <c:pt idx="640">
                  <c:v>43523.666666665114</c:v>
                </c:pt>
                <c:pt idx="641">
                  <c:v>43523.708333331779</c:v>
                </c:pt>
                <c:pt idx="642">
                  <c:v>43523.749999998443</c:v>
                </c:pt>
                <c:pt idx="643">
                  <c:v>43523.791666665107</c:v>
                </c:pt>
                <c:pt idx="644">
                  <c:v>43523.833333331771</c:v>
                </c:pt>
                <c:pt idx="645">
                  <c:v>43523.874999998436</c:v>
                </c:pt>
                <c:pt idx="646">
                  <c:v>43523.9166666651</c:v>
                </c:pt>
                <c:pt idx="647">
                  <c:v>43523.958333331764</c:v>
                </c:pt>
                <c:pt idx="648">
                  <c:v>43523.999999998428</c:v>
                </c:pt>
                <c:pt idx="649">
                  <c:v>43524.041666665093</c:v>
                </c:pt>
                <c:pt idx="650">
                  <c:v>43524.083333331757</c:v>
                </c:pt>
                <c:pt idx="651">
                  <c:v>43524.124999998421</c:v>
                </c:pt>
                <c:pt idx="652">
                  <c:v>43524.166666665085</c:v>
                </c:pt>
                <c:pt idx="653">
                  <c:v>43524.20833333175</c:v>
                </c:pt>
                <c:pt idx="654">
                  <c:v>43524.249999998414</c:v>
                </c:pt>
                <c:pt idx="655">
                  <c:v>43524.291666665078</c:v>
                </c:pt>
                <c:pt idx="656">
                  <c:v>43524.333333331742</c:v>
                </c:pt>
                <c:pt idx="657">
                  <c:v>43524.374999998407</c:v>
                </c:pt>
                <c:pt idx="658">
                  <c:v>43524.416666665071</c:v>
                </c:pt>
                <c:pt idx="659">
                  <c:v>43524.458333331735</c:v>
                </c:pt>
                <c:pt idx="660">
                  <c:v>43524.499999998399</c:v>
                </c:pt>
                <c:pt idx="661">
                  <c:v>43524.541666665064</c:v>
                </c:pt>
                <c:pt idx="662">
                  <c:v>43524.583333331728</c:v>
                </c:pt>
                <c:pt idx="663">
                  <c:v>43524.624999998392</c:v>
                </c:pt>
                <c:pt idx="664">
                  <c:v>43524.666666665056</c:v>
                </c:pt>
                <c:pt idx="665">
                  <c:v>43524.70833333172</c:v>
                </c:pt>
                <c:pt idx="666">
                  <c:v>43524.749999998385</c:v>
                </c:pt>
                <c:pt idx="667">
                  <c:v>43524.791666665049</c:v>
                </c:pt>
                <c:pt idx="668">
                  <c:v>43524.833333331713</c:v>
                </c:pt>
                <c:pt idx="669">
                  <c:v>43524.874999998377</c:v>
                </c:pt>
                <c:pt idx="670">
                  <c:v>43524.916666665042</c:v>
                </c:pt>
                <c:pt idx="671">
                  <c:v>43524.958333331706</c:v>
                </c:pt>
                <c:pt idx="672">
                  <c:v>43524.99999999837</c:v>
                </c:pt>
                <c:pt idx="673">
                  <c:v>43525.041666665034</c:v>
                </c:pt>
                <c:pt idx="674">
                  <c:v>43525.083333331699</c:v>
                </c:pt>
                <c:pt idx="675">
                  <c:v>43525.124999998363</c:v>
                </c:pt>
                <c:pt idx="676">
                  <c:v>43525.166666665027</c:v>
                </c:pt>
                <c:pt idx="677">
                  <c:v>43525.208333331691</c:v>
                </c:pt>
                <c:pt idx="678">
                  <c:v>43525.249999998356</c:v>
                </c:pt>
                <c:pt idx="679">
                  <c:v>43525.29166666502</c:v>
                </c:pt>
                <c:pt idx="680">
                  <c:v>43525.333333331684</c:v>
                </c:pt>
                <c:pt idx="681">
                  <c:v>43525.374999998348</c:v>
                </c:pt>
                <c:pt idx="682">
                  <c:v>43525.416666665013</c:v>
                </c:pt>
                <c:pt idx="683">
                  <c:v>43525.458333331677</c:v>
                </c:pt>
                <c:pt idx="684">
                  <c:v>43525.499999998341</c:v>
                </c:pt>
                <c:pt idx="685">
                  <c:v>43525.541666665005</c:v>
                </c:pt>
                <c:pt idx="686">
                  <c:v>43525.58333333167</c:v>
                </c:pt>
                <c:pt idx="687">
                  <c:v>43525.624999998334</c:v>
                </c:pt>
                <c:pt idx="688">
                  <c:v>43525.666666664998</c:v>
                </c:pt>
                <c:pt idx="689">
                  <c:v>43525.708333331662</c:v>
                </c:pt>
                <c:pt idx="690">
                  <c:v>43525.749999998327</c:v>
                </c:pt>
                <c:pt idx="691">
                  <c:v>43525.791666664991</c:v>
                </c:pt>
                <c:pt idx="692">
                  <c:v>43525.833333331655</c:v>
                </c:pt>
                <c:pt idx="693">
                  <c:v>43525.874999998319</c:v>
                </c:pt>
                <c:pt idx="694">
                  <c:v>43525.916666664983</c:v>
                </c:pt>
                <c:pt idx="695">
                  <c:v>43525.958333331648</c:v>
                </c:pt>
                <c:pt idx="696">
                  <c:v>43525.999999998312</c:v>
                </c:pt>
                <c:pt idx="697">
                  <c:v>43526.041666664976</c:v>
                </c:pt>
                <c:pt idx="698">
                  <c:v>43526.08333333164</c:v>
                </c:pt>
                <c:pt idx="699">
                  <c:v>43526.124999998305</c:v>
                </c:pt>
                <c:pt idx="700">
                  <c:v>43526.166666664969</c:v>
                </c:pt>
                <c:pt idx="701">
                  <c:v>43526.208333331633</c:v>
                </c:pt>
                <c:pt idx="702">
                  <c:v>43526.249999998297</c:v>
                </c:pt>
                <c:pt idx="703">
                  <c:v>43526.291666664962</c:v>
                </c:pt>
                <c:pt idx="704">
                  <c:v>43526.333333331626</c:v>
                </c:pt>
                <c:pt idx="705">
                  <c:v>43526.37499999829</c:v>
                </c:pt>
                <c:pt idx="706">
                  <c:v>43526.416666664954</c:v>
                </c:pt>
                <c:pt idx="707">
                  <c:v>43526.458333331619</c:v>
                </c:pt>
                <c:pt idx="708">
                  <c:v>43526.499999998283</c:v>
                </c:pt>
                <c:pt idx="709">
                  <c:v>43526.541666664947</c:v>
                </c:pt>
                <c:pt idx="710">
                  <c:v>43526.583333331611</c:v>
                </c:pt>
                <c:pt idx="711">
                  <c:v>43526.624999998276</c:v>
                </c:pt>
                <c:pt idx="712">
                  <c:v>43526.66666666494</c:v>
                </c:pt>
                <c:pt idx="713">
                  <c:v>43526.708333331604</c:v>
                </c:pt>
                <c:pt idx="714">
                  <c:v>43526.749999998268</c:v>
                </c:pt>
                <c:pt idx="715">
                  <c:v>43526.791666664933</c:v>
                </c:pt>
                <c:pt idx="716">
                  <c:v>43526.833333331597</c:v>
                </c:pt>
                <c:pt idx="717">
                  <c:v>43526.874999998261</c:v>
                </c:pt>
                <c:pt idx="718">
                  <c:v>43526.916666664925</c:v>
                </c:pt>
                <c:pt idx="719">
                  <c:v>43526.95833333159</c:v>
                </c:pt>
                <c:pt idx="720">
                  <c:v>43526.999999998254</c:v>
                </c:pt>
                <c:pt idx="721">
                  <c:v>43527.041666664918</c:v>
                </c:pt>
                <c:pt idx="722">
                  <c:v>43527.083333331582</c:v>
                </c:pt>
                <c:pt idx="723">
                  <c:v>43527.124999998246</c:v>
                </c:pt>
                <c:pt idx="724">
                  <c:v>43527.166666664911</c:v>
                </c:pt>
                <c:pt idx="725">
                  <c:v>43527.208333331575</c:v>
                </c:pt>
                <c:pt idx="726">
                  <c:v>43527.249999998239</c:v>
                </c:pt>
                <c:pt idx="727">
                  <c:v>43527.291666664903</c:v>
                </c:pt>
                <c:pt idx="728">
                  <c:v>43527.333333331568</c:v>
                </c:pt>
                <c:pt idx="729">
                  <c:v>43527.374999998232</c:v>
                </c:pt>
                <c:pt idx="730">
                  <c:v>43527.416666664896</c:v>
                </c:pt>
                <c:pt idx="731">
                  <c:v>43527.45833333156</c:v>
                </c:pt>
                <c:pt idx="732">
                  <c:v>43527.499999998225</c:v>
                </c:pt>
                <c:pt idx="733">
                  <c:v>43527.541666664889</c:v>
                </c:pt>
                <c:pt idx="734">
                  <c:v>43527.583333331553</c:v>
                </c:pt>
                <c:pt idx="735">
                  <c:v>43527.624999998217</c:v>
                </c:pt>
                <c:pt idx="736">
                  <c:v>43527.666666664882</c:v>
                </c:pt>
                <c:pt idx="737">
                  <c:v>43527.708333331546</c:v>
                </c:pt>
                <c:pt idx="738">
                  <c:v>43527.74999999821</c:v>
                </c:pt>
                <c:pt idx="739">
                  <c:v>43527.791666664874</c:v>
                </c:pt>
                <c:pt idx="740">
                  <c:v>43527.833333331539</c:v>
                </c:pt>
                <c:pt idx="741">
                  <c:v>43527.874999998203</c:v>
                </c:pt>
                <c:pt idx="742">
                  <c:v>43527.916666664867</c:v>
                </c:pt>
                <c:pt idx="743">
                  <c:v>43527.958333331531</c:v>
                </c:pt>
              </c:numCache>
            </c:numRef>
          </c:cat>
          <c:val>
            <c:numRef>
              <c:f>'Raw data_sheet'!$U$2:$U$745</c:f>
              <c:numCache>
                <c:formatCode>General</c:formatCode>
                <c:ptCount val="744"/>
                <c:pt idx="0">
                  <c:v>12.8</c:v>
                </c:pt>
                <c:pt idx="1">
                  <c:v>12.9</c:v>
                </c:pt>
                <c:pt idx="2">
                  <c:v>13.1</c:v>
                </c:pt>
                <c:pt idx="3">
                  <c:v>13.1</c:v>
                </c:pt>
                <c:pt idx="4">
                  <c:v>13</c:v>
                </c:pt>
                <c:pt idx="5">
                  <c:v>12.6</c:v>
                </c:pt>
                <c:pt idx="6">
                  <c:v>12.2</c:v>
                </c:pt>
                <c:pt idx="7">
                  <c:v>11.5</c:v>
                </c:pt>
                <c:pt idx="8">
                  <c:v>11.2</c:v>
                </c:pt>
                <c:pt idx="9">
                  <c:v>11.3</c:v>
                </c:pt>
                <c:pt idx="10">
                  <c:v>11.2</c:v>
                </c:pt>
                <c:pt idx="11">
                  <c:v>11.2</c:v>
                </c:pt>
                <c:pt idx="12">
                  <c:v>11.1</c:v>
                </c:pt>
                <c:pt idx="13">
                  <c:v>11.4</c:v>
                </c:pt>
                <c:pt idx="14">
                  <c:v>11.4</c:v>
                </c:pt>
                <c:pt idx="15">
                  <c:v>11.5</c:v>
                </c:pt>
                <c:pt idx="16">
                  <c:v>11.5</c:v>
                </c:pt>
                <c:pt idx="17">
                  <c:v>11.5</c:v>
                </c:pt>
                <c:pt idx="18">
                  <c:v>11.3</c:v>
                </c:pt>
                <c:pt idx="19">
                  <c:v>11.3</c:v>
                </c:pt>
                <c:pt idx="20">
                  <c:v>11.2</c:v>
                </c:pt>
                <c:pt idx="21">
                  <c:v>11.1</c:v>
                </c:pt>
                <c:pt idx="22">
                  <c:v>10.9</c:v>
                </c:pt>
                <c:pt idx="23">
                  <c:v>10.6</c:v>
                </c:pt>
                <c:pt idx="24">
                  <c:v>9.9</c:v>
                </c:pt>
                <c:pt idx="25">
                  <c:v>9.6999999999999993</c:v>
                </c:pt>
                <c:pt idx="26">
                  <c:v>9.5</c:v>
                </c:pt>
                <c:pt idx="27">
                  <c:v>9.1</c:v>
                </c:pt>
                <c:pt idx="28">
                  <c:v>8.6999999999999993</c:v>
                </c:pt>
                <c:pt idx="29">
                  <c:v>8.6</c:v>
                </c:pt>
                <c:pt idx="30">
                  <c:v>8.1999999999999993</c:v>
                </c:pt>
                <c:pt idx="31">
                  <c:v>8.1999999999999993</c:v>
                </c:pt>
                <c:pt idx="32">
                  <c:v>8.1</c:v>
                </c:pt>
                <c:pt idx="33">
                  <c:v>8.1</c:v>
                </c:pt>
                <c:pt idx="34">
                  <c:v>8.1999999999999993</c:v>
                </c:pt>
                <c:pt idx="35">
                  <c:v>8.1</c:v>
                </c:pt>
                <c:pt idx="36">
                  <c:v>8.3000000000000007</c:v>
                </c:pt>
                <c:pt idx="37">
                  <c:v>8</c:v>
                </c:pt>
                <c:pt idx="38">
                  <c:v>8.1</c:v>
                </c:pt>
                <c:pt idx="39">
                  <c:v>8.1999999999999993</c:v>
                </c:pt>
                <c:pt idx="40">
                  <c:v>8</c:v>
                </c:pt>
                <c:pt idx="41">
                  <c:v>7.6</c:v>
                </c:pt>
                <c:pt idx="42">
                  <c:v>7.6</c:v>
                </c:pt>
                <c:pt idx="43">
                  <c:v>7.5</c:v>
                </c:pt>
                <c:pt idx="44">
                  <c:v>7.4</c:v>
                </c:pt>
                <c:pt idx="45">
                  <c:v>7.3</c:v>
                </c:pt>
                <c:pt idx="46">
                  <c:v>7.4</c:v>
                </c:pt>
                <c:pt idx="47">
                  <c:v>7.4</c:v>
                </c:pt>
                <c:pt idx="48">
                  <c:v>7.5</c:v>
                </c:pt>
                <c:pt idx="49">
                  <c:v>7.5</c:v>
                </c:pt>
                <c:pt idx="50">
                  <c:v>7.6</c:v>
                </c:pt>
                <c:pt idx="51">
                  <c:v>7.9</c:v>
                </c:pt>
                <c:pt idx="52">
                  <c:v>7.9</c:v>
                </c:pt>
                <c:pt idx="53">
                  <c:v>8.1</c:v>
                </c:pt>
                <c:pt idx="54">
                  <c:v>8.1999999999999993</c:v>
                </c:pt>
                <c:pt idx="55">
                  <c:v>8.3000000000000007</c:v>
                </c:pt>
                <c:pt idx="56">
                  <c:v>8.4</c:v>
                </c:pt>
                <c:pt idx="57">
                  <c:v>8.4</c:v>
                </c:pt>
                <c:pt idx="58">
                  <c:v>8.4</c:v>
                </c:pt>
                <c:pt idx="59">
                  <c:v>8.6</c:v>
                </c:pt>
                <c:pt idx="60">
                  <c:v>8.6</c:v>
                </c:pt>
                <c:pt idx="61">
                  <c:v>8.6</c:v>
                </c:pt>
                <c:pt idx="62">
                  <c:v>8.6</c:v>
                </c:pt>
                <c:pt idx="63">
                  <c:v>8.4</c:v>
                </c:pt>
                <c:pt idx="64">
                  <c:v>8.6</c:v>
                </c:pt>
                <c:pt idx="65">
                  <c:v>9</c:v>
                </c:pt>
                <c:pt idx="66">
                  <c:v>8.9</c:v>
                </c:pt>
                <c:pt idx="67">
                  <c:v>8.9</c:v>
                </c:pt>
                <c:pt idx="68">
                  <c:v>8.8000000000000007</c:v>
                </c:pt>
                <c:pt idx="69">
                  <c:v>8.6999999999999993</c:v>
                </c:pt>
                <c:pt idx="70">
                  <c:v>8.6</c:v>
                </c:pt>
                <c:pt idx="71">
                  <c:v>8.4</c:v>
                </c:pt>
                <c:pt idx="72">
                  <c:v>8.6999999999999993</c:v>
                </c:pt>
                <c:pt idx="73">
                  <c:v>9.1</c:v>
                </c:pt>
                <c:pt idx="74">
                  <c:v>9.1999999999999993</c:v>
                </c:pt>
                <c:pt idx="75">
                  <c:v>9.4</c:v>
                </c:pt>
                <c:pt idx="76">
                  <c:v>9.5</c:v>
                </c:pt>
                <c:pt idx="77">
                  <c:v>9.3000000000000007</c:v>
                </c:pt>
                <c:pt idx="78">
                  <c:v>9.4</c:v>
                </c:pt>
                <c:pt idx="79">
                  <c:v>10.3</c:v>
                </c:pt>
                <c:pt idx="80">
                  <c:v>11.5</c:v>
                </c:pt>
                <c:pt idx="81">
                  <c:v>11.7</c:v>
                </c:pt>
                <c:pt idx="82">
                  <c:v>11.8</c:v>
                </c:pt>
                <c:pt idx="83">
                  <c:v>11.9</c:v>
                </c:pt>
                <c:pt idx="84">
                  <c:v>11.9</c:v>
                </c:pt>
                <c:pt idx="85">
                  <c:v>12</c:v>
                </c:pt>
                <c:pt idx="86">
                  <c:v>12</c:v>
                </c:pt>
                <c:pt idx="87">
                  <c:v>12.2</c:v>
                </c:pt>
                <c:pt idx="88">
                  <c:v>12.2</c:v>
                </c:pt>
                <c:pt idx="89">
                  <c:v>12.1</c:v>
                </c:pt>
                <c:pt idx="90">
                  <c:v>12.2</c:v>
                </c:pt>
                <c:pt idx="91">
                  <c:v>12.2</c:v>
                </c:pt>
                <c:pt idx="92">
                  <c:v>12.1</c:v>
                </c:pt>
                <c:pt idx="93">
                  <c:v>12</c:v>
                </c:pt>
                <c:pt idx="94">
                  <c:v>11.9</c:v>
                </c:pt>
                <c:pt idx="95">
                  <c:v>12.3</c:v>
                </c:pt>
                <c:pt idx="96">
                  <c:v>12.3</c:v>
                </c:pt>
                <c:pt idx="97">
                  <c:v>12.5</c:v>
                </c:pt>
                <c:pt idx="98">
                  <c:v>13</c:v>
                </c:pt>
                <c:pt idx="99">
                  <c:v>13.4</c:v>
                </c:pt>
                <c:pt idx="100">
                  <c:v>14.3</c:v>
                </c:pt>
                <c:pt idx="101">
                  <c:v>15.1</c:v>
                </c:pt>
                <c:pt idx="102">
                  <c:v>14.9</c:v>
                </c:pt>
                <c:pt idx="103">
                  <c:v>14.4</c:v>
                </c:pt>
                <c:pt idx="104">
                  <c:v>13.6</c:v>
                </c:pt>
                <c:pt idx="105">
                  <c:v>13.7</c:v>
                </c:pt>
                <c:pt idx="106">
                  <c:v>13.8</c:v>
                </c:pt>
                <c:pt idx="107">
                  <c:v>14.1</c:v>
                </c:pt>
                <c:pt idx="108">
                  <c:v>14.5</c:v>
                </c:pt>
                <c:pt idx="109">
                  <c:v>14.7</c:v>
                </c:pt>
                <c:pt idx="110">
                  <c:v>14.8</c:v>
                </c:pt>
                <c:pt idx="111">
                  <c:v>14.8</c:v>
                </c:pt>
                <c:pt idx="112">
                  <c:v>14.9</c:v>
                </c:pt>
                <c:pt idx="113">
                  <c:v>14.8</c:v>
                </c:pt>
                <c:pt idx="114">
                  <c:v>14.6</c:v>
                </c:pt>
                <c:pt idx="115">
                  <c:v>14.6</c:v>
                </c:pt>
                <c:pt idx="116">
                  <c:v>14.8</c:v>
                </c:pt>
                <c:pt idx="117">
                  <c:v>14.8</c:v>
                </c:pt>
                <c:pt idx="118">
                  <c:v>14.6</c:v>
                </c:pt>
                <c:pt idx="119">
                  <c:v>14.4</c:v>
                </c:pt>
                <c:pt idx="120">
                  <c:v>13.8</c:v>
                </c:pt>
                <c:pt idx="121">
                  <c:v>13.2</c:v>
                </c:pt>
                <c:pt idx="122">
                  <c:v>12.4</c:v>
                </c:pt>
                <c:pt idx="123">
                  <c:v>11.4</c:v>
                </c:pt>
                <c:pt idx="124">
                  <c:v>10.4</c:v>
                </c:pt>
                <c:pt idx="125">
                  <c:v>9.1999999999999993</c:v>
                </c:pt>
                <c:pt idx="126">
                  <c:v>9.1</c:v>
                </c:pt>
                <c:pt idx="127">
                  <c:v>8.6</c:v>
                </c:pt>
                <c:pt idx="128">
                  <c:v>8.6</c:v>
                </c:pt>
                <c:pt idx="129">
                  <c:v>8.4</c:v>
                </c:pt>
                <c:pt idx="130">
                  <c:v>8.1</c:v>
                </c:pt>
                <c:pt idx="131">
                  <c:v>7.9</c:v>
                </c:pt>
                <c:pt idx="132">
                  <c:v>7.5</c:v>
                </c:pt>
                <c:pt idx="133">
                  <c:v>7.5</c:v>
                </c:pt>
                <c:pt idx="134">
                  <c:v>7.4</c:v>
                </c:pt>
                <c:pt idx="135">
                  <c:v>7.3</c:v>
                </c:pt>
                <c:pt idx="136">
                  <c:v>7.3</c:v>
                </c:pt>
                <c:pt idx="137">
                  <c:v>7.4</c:v>
                </c:pt>
                <c:pt idx="138">
                  <c:v>7.4</c:v>
                </c:pt>
                <c:pt idx="139">
                  <c:v>7.2</c:v>
                </c:pt>
                <c:pt idx="140">
                  <c:v>6.9</c:v>
                </c:pt>
                <c:pt idx="141">
                  <c:v>6.8</c:v>
                </c:pt>
                <c:pt idx="142">
                  <c:v>6.8</c:v>
                </c:pt>
                <c:pt idx="143">
                  <c:v>6.7</c:v>
                </c:pt>
                <c:pt idx="144">
                  <c:v>6.8</c:v>
                </c:pt>
                <c:pt idx="145">
                  <c:v>6.7</c:v>
                </c:pt>
                <c:pt idx="146">
                  <c:v>6.5</c:v>
                </c:pt>
                <c:pt idx="147">
                  <c:v>6.5</c:v>
                </c:pt>
                <c:pt idx="148">
                  <c:v>6.5</c:v>
                </c:pt>
                <c:pt idx="149">
                  <c:v>6.5</c:v>
                </c:pt>
                <c:pt idx="150">
                  <c:v>6.5</c:v>
                </c:pt>
                <c:pt idx="151">
                  <c:v>6.9</c:v>
                </c:pt>
                <c:pt idx="152">
                  <c:v>6.7</c:v>
                </c:pt>
                <c:pt idx="153">
                  <c:v>6.7</c:v>
                </c:pt>
                <c:pt idx="154">
                  <c:v>7</c:v>
                </c:pt>
                <c:pt idx="155">
                  <c:v>7</c:v>
                </c:pt>
                <c:pt idx="156">
                  <c:v>7.1</c:v>
                </c:pt>
                <c:pt idx="157">
                  <c:v>7.1</c:v>
                </c:pt>
                <c:pt idx="158">
                  <c:v>7.3</c:v>
                </c:pt>
                <c:pt idx="159">
                  <c:v>7.3</c:v>
                </c:pt>
                <c:pt idx="160">
                  <c:v>7.3</c:v>
                </c:pt>
                <c:pt idx="161">
                  <c:v>7.3</c:v>
                </c:pt>
                <c:pt idx="162">
                  <c:v>7.3</c:v>
                </c:pt>
                <c:pt idx="163">
                  <c:v>7.2</c:v>
                </c:pt>
                <c:pt idx="164">
                  <c:v>7.1</c:v>
                </c:pt>
                <c:pt idx="165">
                  <c:v>7</c:v>
                </c:pt>
                <c:pt idx="166">
                  <c:v>6.9</c:v>
                </c:pt>
                <c:pt idx="167">
                  <c:v>6.8</c:v>
                </c:pt>
                <c:pt idx="168">
                  <c:v>6.8</c:v>
                </c:pt>
                <c:pt idx="169">
                  <c:v>6.8</c:v>
                </c:pt>
                <c:pt idx="170">
                  <c:v>7</c:v>
                </c:pt>
                <c:pt idx="171">
                  <c:v>6.9</c:v>
                </c:pt>
                <c:pt idx="172">
                  <c:v>6.8</c:v>
                </c:pt>
                <c:pt idx="173">
                  <c:v>6.8</c:v>
                </c:pt>
                <c:pt idx="174">
                  <c:v>7.2</c:v>
                </c:pt>
                <c:pt idx="175">
                  <c:v>7.3</c:v>
                </c:pt>
                <c:pt idx="176">
                  <c:v>7.9</c:v>
                </c:pt>
                <c:pt idx="177">
                  <c:v>8.1</c:v>
                </c:pt>
                <c:pt idx="178">
                  <c:v>8.1</c:v>
                </c:pt>
                <c:pt idx="179">
                  <c:v>8.1</c:v>
                </c:pt>
                <c:pt idx="180">
                  <c:v>8.4</c:v>
                </c:pt>
                <c:pt idx="181">
                  <c:v>8.5</c:v>
                </c:pt>
                <c:pt idx="182">
                  <c:v>8.5</c:v>
                </c:pt>
                <c:pt idx="183">
                  <c:v>8.3000000000000007</c:v>
                </c:pt>
                <c:pt idx="184">
                  <c:v>8.1</c:v>
                </c:pt>
                <c:pt idx="185">
                  <c:v>8.1</c:v>
                </c:pt>
                <c:pt idx="186">
                  <c:v>8.3000000000000007</c:v>
                </c:pt>
                <c:pt idx="187">
                  <c:v>8.4</c:v>
                </c:pt>
                <c:pt idx="188">
                  <c:v>8.4</c:v>
                </c:pt>
                <c:pt idx="189">
                  <c:v>8.5</c:v>
                </c:pt>
                <c:pt idx="190">
                  <c:v>8.5</c:v>
                </c:pt>
                <c:pt idx="191">
                  <c:v>8.6</c:v>
                </c:pt>
                <c:pt idx="192">
                  <c:v>8.6</c:v>
                </c:pt>
                <c:pt idx="193">
                  <c:v>8.5</c:v>
                </c:pt>
                <c:pt idx="194">
                  <c:v>8.8000000000000007</c:v>
                </c:pt>
                <c:pt idx="195">
                  <c:v>8.9</c:v>
                </c:pt>
                <c:pt idx="196">
                  <c:v>9.1</c:v>
                </c:pt>
                <c:pt idx="197">
                  <c:v>9.4</c:v>
                </c:pt>
                <c:pt idx="198">
                  <c:v>9</c:v>
                </c:pt>
                <c:pt idx="199">
                  <c:v>8.9</c:v>
                </c:pt>
                <c:pt idx="200">
                  <c:v>8.6</c:v>
                </c:pt>
                <c:pt idx="201">
                  <c:v>8.6</c:v>
                </c:pt>
                <c:pt idx="202">
                  <c:v>8.6</c:v>
                </c:pt>
                <c:pt idx="203">
                  <c:v>8.6999999999999993</c:v>
                </c:pt>
                <c:pt idx="204">
                  <c:v>8.6</c:v>
                </c:pt>
                <c:pt idx="205">
                  <c:v>9</c:v>
                </c:pt>
                <c:pt idx="206">
                  <c:v>9.1999999999999993</c:v>
                </c:pt>
                <c:pt idx="233">
                  <c:v>9.6</c:v>
                </c:pt>
                <c:pt idx="234">
                  <c:v>9.4</c:v>
                </c:pt>
                <c:pt idx="235">
                  <c:v>9.4</c:v>
                </c:pt>
                <c:pt idx="236">
                  <c:v>8.9</c:v>
                </c:pt>
                <c:pt idx="237">
                  <c:v>8.6999999999999993</c:v>
                </c:pt>
                <c:pt idx="238">
                  <c:v>8.4</c:v>
                </c:pt>
                <c:pt idx="239">
                  <c:v>8.1999999999999993</c:v>
                </c:pt>
                <c:pt idx="240">
                  <c:v>7.7</c:v>
                </c:pt>
                <c:pt idx="241">
                  <c:v>7.4</c:v>
                </c:pt>
                <c:pt idx="242">
                  <c:v>7.2</c:v>
                </c:pt>
                <c:pt idx="243">
                  <c:v>7</c:v>
                </c:pt>
                <c:pt idx="244">
                  <c:v>6.8</c:v>
                </c:pt>
                <c:pt idx="245">
                  <c:v>6.4</c:v>
                </c:pt>
                <c:pt idx="246">
                  <c:v>6.5</c:v>
                </c:pt>
                <c:pt idx="247">
                  <c:v>6.3</c:v>
                </c:pt>
                <c:pt idx="248">
                  <c:v>7.1</c:v>
                </c:pt>
                <c:pt idx="249">
                  <c:v>7</c:v>
                </c:pt>
                <c:pt idx="250">
                  <c:v>6.9</c:v>
                </c:pt>
                <c:pt idx="251">
                  <c:v>6.9</c:v>
                </c:pt>
                <c:pt idx="252">
                  <c:v>6.6</c:v>
                </c:pt>
                <c:pt idx="253">
                  <c:v>6.7</c:v>
                </c:pt>
                <c:pt idx="254">
                  <c:v>6.8</c:v>
                </c:pt>
                <c:pt idx="255">
                  <c:v>6.5</c:v>
                </c:pt>
                <c:pt idx="256">
                  <c:v>6.4</c:v>
                </c:pt>
                <c:pt idx="257">
                  <c:v>6.4</c:v>
                </c:pt>
                <c:pt idx="258">
                  <c:v>6.4</c:v>
                </c:pt>
                <c:pt idx="259">
                  <c:v>6.5</c:v>
                </c:pt>
                <c:pt idx="260">
                  <c:v>6.6</c:v>
                </c:pt>
                <c:pt idx="261">
                  <c:v>6.5</c:v>
                </c:pt>
                <c:pt idx="262">
                  <c:v>6.7</c:v>
                </c:pt>
                <c:pt idx="263">
                  <c:v>7.1</c:v>
                </c:pt>
                <c:pt idx="264">
                  <c:v>7.1</c:v>
                </c:pt>
                <c:pt idx="265">
                  <c:v>6.9</c:v>
                </c:pt>
                <c:pt idx="266">
                  <c:v>7</c:v>
                </c:pt>
                <c:pt idx="267">
                  <c:v>7.2</c:v>
                </c:pt>
                <c:pt idx="268">
                  <c:v>7.2</c:v>
                </c:pt>
                <c:pt idx="269">
                  <c:v>7.4</c:v>
                </c:pt>
                <c:pt idx="270">
                  <c:v>7.7</c:v>
                </c:pt>
                <c:pt idx="271">
                  <c:v>8.5</c:v>
                </c:pt>
                <c:pt idx="272">
                  <c:v>7.6</c:v>
                </c:pt>
                <c:pt idx="273">
                  <c:v>8.1</c:v>
                </c:pt>
                <c:pt idx="274">
                  <c:v>8.3000000000000007</c:v>
                </c:pt>
                <c:pt idx="275">
                  <c:v>8.1</c:v>
                </c:pt>
                <c:pt idx="276">
                  <c:v>8</c:v>
                </c:pt>
                <c:pt idx="277">
                  <c:v>8</c:v>
                </c:pt>
                <c:pt idx="278">
                  <c:v>7.8</c:v>
                </c:pt>
                <c:pt idx="279">
                  <c:v>7.7</c:v>
                </c:pt>
                <c:pt idx="280">
                  <c:v>7.9</c:v>
                </c:pt>
                <c:pt idx="281">
                  <c:v>8</c:v>
                </c:pt>
                <c:pt idx="282">
                  <c:v>8.1</c:v>
                </c:pt>
                <c:pt idx="283">
                  <c:v>7.9</c:v>
                </c:pt>
                <c:pt idx="284">
                  <c:v>7.7</c:v>
                </c:pt>
                <c:pt idx="285">
                  <c:v>7.8</c:v>
                </c:pt>
                <c:pt idx="286">
                  <c:v>7.6</c:v>
                </c:pt>
                <c:pt idx="287">
                  <c:v>7.2</c:v>
                </c:pt>
                <c:pt idx="288">
                  <c:v>7.9</c:v>
                </c:pt>
                <c:pt idx="289">
                  <c:v>8.1999999999999993</c:v>
                </c:pt>
                <c:pt idx="290">
                  <c:v>8.3000000000000007</c:v>
                </c:pt>
                <c:pt idx="291">
                  <c:v>8.3000000000000007</c:v>
                </c:pt>
                <c:pt idx="292">
                  <c:v>8.4</c:v>
                </c:pt>
                <c:pt idx="293">
                  <c:v>8.4</c:v>
                </c:pt>
                <c:pt idx="294">
                  <c:v>8.1999999999999993</c:v>
                </c:pt>
                <c:pt idx="295">
                  <c:v>7.4</c:v>
                </c:pt>
                <c:pt idx="296">
                  <c:v>7.6</c:v>
                </c:pt>
                <c:pt idx="297">
                  <c:v>9.1</c:v>
                </c:pt>
                <c:pt idx="298">
                  <c:v>10.4</c:v>
                </c:pt>
                <c:pt idx="299">
                  <c:v>11.4</c:v>
                </c:pt>
                <c:pt idx="300">
                  <c:v>12</c:v>
                </c:pt>
                <c:pt idx="301">
                  <c:v>12.8</c:v>
                </c:pt>
                <c:pt idx="302">
                  <c:v>13.5</c:v>
                </c:pt>
                <c:pt idx="303">
                  <c:v>14.6</c:v>
                </c:pt>
                <c:pt idx="304">
                  <c:v>15.4</c:v>
                </c:pt>
                <c:pt idx="305">
                  <c:v>16.3</c:v>
                </c:pt>
                <c:pt idx="306">
                  <c:v>16.899999999999999</c:v>
                </c:pt>
                <c:pt idx="307">
                  <c:v>17.399999999999999</c:v>
                </c:pt>
                <c:pt idx="308">
                  <c:v>17.5</c:v>
                </c:pt>
                <c:pt idx="309">
                  <c:v>17.3</c:v>
                </c:pt>
                <c:pt idx="310">
                  <c:v>17</c:v>
                </c:pt>
                <c:pt idx="311">
                  <c:v>16.600000000000001</c:v>
                </c:pt>
                <c:pt idx="312">
                  <c:v>15.9</c:v>
                </c:pt>
                <c:pt idx="313">
                  <c:v>15.7</c:v>
                </c:pt>
                <c:pt idx="314">
                  <c:v>15.3</c:v>
                </c:pt>
                <c:pt idx="315">
                  <c:v>15</c:v>
                </c:pt>
                <c:pt idx="316">
                  <c:v>14.9</c:v>
                </c:pt>
                <c:pt idx="317">
                  <c:v>14.9</c:v>
                </c:pt>
                <c:pt idx="318">
                  <c:v>14.7</c:v>
                </c:pt>
                <c:pt idx="319">
                  <c:v>14.2</c:v>
                </c:pt>
                <c:pt idx="320">
                  <c:v>13.9</c:v>
                </c:pt>
                <c:pt idx="321">
                  <c:v>12.3</c:v>
                </c:pt>
                <c:pt idx="322">
                  <c:v>10.7</c:v>
                </c:pt>
                <c:pt idx="323">
                  <c:v>9.9</c:v>
                </c:pt>
                <c:pt idx="324">
                  <c:v>9.6</c:v>
                </c:pt>
                <c:pt idx="325">
                  <c:v>9.1</c:v>
                </c:pt>
                <c:pt idx="326">
                  <c:v>8.9</c:v>
                </c:pt>
                <c:pt idx="327">
                  <c:v>8.9</c:v>
                </c:pt>
                <c:pt idx="328">
                  <c:v>9.1</c:v>
                </c:pt>
                <c:pt idx="329">
                  <c:v>9.4</c:v>
                </c:pt>
                <c:pt idx="330">
                  <c:v>9.6999999999999993</c:v>
                </c:pt>
                <c:pt idx="331">
                  <c:v>10.1</c:v>
                </c:pt>
                <c:pt idx="332">
                  <c:v>10.199999999999999</c:v>
                </c:pt>
                <c:pt idx="333">
                  <c:v>10.3</c:v>
                </c:pt>
                <c:pt idx="334">
                  <c:v>10.6</c:v>
                </c:pt>
                <c:pt idx="335">
                  <c:v>10.9</c:v>
                </c:pt>
                <c:pt idx="336">
                  <c:v>11.1</c:v>
                </c:pt>
                <c:pt idx="337">
                  <c:v>11.5</c:v>
                </c:pt>
                <c:pt idx="338">
                  <c:v>11.9</c:v>
                </c:pt>
                <c:pt idx="339">
                  <c:v>12.4</c:v>
                </c:pt>
                <c:pt idx="340">
                  <c:v>12.8</c:v>
                </c:pt>
                <c:pt idx="341">
                  <c:v>13.1</c:v>
                </c:pt>
                <c:pt idx="342">
                  <c:v>13.4</c:v>
                </c:pt>
                <c:pt idx="343">
                  <c:v>14.2</c:v>
                </c:pt>
                <c:pt idx="344">
                  <c:v>14.6</c:v>
                </c:pt>
                <c:pt idx="345">
                  <c:v>14.8</c:v>
                </c:pt>
                <c:pt idx="346">
                  <c:v>15.4</c:v>
                </c:pt>
                <c:pt idx="347">
                  <c:v>15.6</c:v>
                </c:pt>
                <c:pt idx="348">
                  <c:v>15.8</c:v>
                </c:pt>
                <c:pt idx="349">
                  <c:v>15.8</c:v>
                </c:pt>
                <c:pt idx="350">
                  <c:v>15.4</c:v>
                </c:pt>
                <c:pt idx="351">
                  <c:v>14.7</c:v>
                </c:pt>
                <c:pt idx="352">
                  <c:v>13.8</c:v>
                </c:pt>
                <c:pt idx="353">
                  <c:v>12.8</c:v>
                </c:pt>
                <c:pt idx="354">
                  <c:v>11.8</c:v>
                </c:pt>
                <c:pt idx="355">
                  <c:v>11.1</c:v>
                </c:pt>
                <c:pt idx="356">
                  <c:v>10.5</c:v>
                </c:pt>
                <c:pt idx="357">
                  <c:v>10.199999999999999</c:v>
                </c:pt>
                <c:pt idx="358">
                  <c:v>9.9</c:v>
                </c:pt>
                <c:pt idx="359">
                  <c:v>9.8000000000000007</c:v>
                </c:pt>
                <c:pt idx="360">
                  <c:v>9.6999999999999993</c:v>
                </c:pt>
                <c:pt idx="361">
                  <c:v>9.1999999999999993</c:v>
                </c:pt>
                <c:pt idx="362">
                  <c:v>9</c:v>
                </c:pt>
                <c:pt idx="363">
                  <c:v>8.8000000000000007</c:v>
                </c:pt>
                <c:pt idx="364">
                  <c:v>8.4</c:v>
                </c:pt>
                <c:pt idx="365">
                  <c:v>8</c:v>
                </c:pt>
                <c:pt idx="366">
                  <c:v>7.7</c:v>
                </c:pt>
                <c:pt idx="367">
                  <c:v>7.1</c:v>
                </c:pt>
                <c:pt idx="368">
                  <c:v>6.8</c:v>
                </c:pt>
                <c:pt idx="369">
                  <c:v>6.8</c:v>
                </c:pt>
                <c:pt idx="370">
                  <c:v>6.3</c:v>
                </c:pt>
                <c:pt idx="371">
                  <c:v>6.3</c:v>
                </c:pt>
                <c:pt idx="372">
                  <c:v>6.2</c:v>
                </c:pt>
                <c:pt idx="373">
                  <c:v>6.2</c:v>
                </c:pt>
                <c:pt idx="374">
                  <c:v>6.4</c:v>
                </c:pt>
                <c:pt idx="375">
                  <c:v>6.4</c:v>
                </c:pt>
                <c:pt idx="376">
                  <c:v>6.5</c:v>
                </c:pt>
                <c:pt idx="377">
                  <c:v>6.2</c:v>
                </c:pt>
                <c:pt idx="378">
                  <c:v>6.2</c:v>
                </c:pt>
                <c:pt idx="379">
                  <c:v>6</c:v>
                </c:pt>
                <c:pt idx="380">
                  <c:v>6</c:v>
                </c:pt>
                <c:pt idx="381">
                  <c:v>5.8</c:v>
                </c:pt>
                <c:pt idx="382">
                  <c:v>5.8</c:v>
                </c:pt>
                <c:pt idx="383">
                  <c:v>5.7</c:v>
                </c:pt>
                <c:pt idx="384">
                  <c:v>5.6</c:v>
                </c:pt>
                <c:pt idx="385">
                  <c:v>5.8</c:v>
                </c:pt>
                <c:pt idx="386">
                  <c:v>5.7</c:v>
                </c:pt>
                <c:pt idx="387">
                  <c:v>5.6</c:v>
                </c:pt>
                <c:pt idx="388">
                  <c:v>5.6</c:v>
                </c:pt>
                <c:pt idx="389">
                  <c:v>5.7</c:v>
                </c:pt>
                <c:pt idx="390">
                  <c:v>5.9</c:v>
                </c:pt>
                <c:pt idx="391">
                  <c:v>5.8</c:v>
                </c:pt>
                <c:pt idx="392">
                  <c:v>6</c:v>
                </c:pt>
                <c:pt idx="393">
                  <c:v>6.1</c:v>
                </c:pt>
                <c:pt idx="394">
                  <c:v>6.6</c:v>
                </c:pt>
                <c:pt idx="395">
                  <c:v>6.9</c:v>
                </c:pt>
                <c:pt idx="396">
                  <c:v>7.3</c:v>
                </c:pt>
                <c:pt idx="397">
                  <c:v>7.7</c:v>
                </c:pt>
                <c:pt idx="398">
                  <c:v>8.1</c:v>
                </c:pt>
                <c:pt idx="399">
                  <c:v>8.5</c:v>
                </c:pt>
                <c:pt idx="400">
                  <c:v>8.9</c:v>
                </c:pt>
                <c:pt idx="401">
                  <c:v>9.5</c:v>
                </c:pt>
                <c:pt idx="402">
                  <c:v>9.9</c:v>
                </c:pt>
                <c:pt idx="403">
                  <c:v>10.3</c:v>
                </c:pt>
                <c:pt idx="404">
                  <c:v>10.5</c:v>
                </c:pt>
                <c:pt idx="405">
                  <c:v>10.7</c:v>
                </c:pt>
                <c:pt idx="406">
                  <c:v>10.9</c:v>
                </c:pt>
                <c:pt idx="407">
                  <c:v>11.2</c:v>
                </c:pt>
                <c:pt idx="408">
                  <c:v>11.6</c:v>
                </c:pt>
                <c:pt idx="409">
                  <c:v>11.9</c:v>
                </c:pt>
                <c:pt idx="410">
                  <c:v>12.2</c:v>
                </c:pt>
                <c:pt idx="411">
                  <c:v>12.3</c:v>
                </c:pt>
                <c:pt idx="412">
                  <c:v>12.4</c:v>
                </c:pt>
                <c:pt idx="413">
                  <c:v>12.3</c:v>
                </c:pt>
                <c:pt idx="414">
                  <c:v>12.1</c:v>
                </c:pt>
                <c:pt idx="415">
                  <c:v>12.2</c:v>
                </c:pt>
                <c:pt idx="416">
                  <c:v>12.9</c:v>
                </c:pt>
                <c:pt idx="417">
                  <c:v>13.2</c:v>
                </c:pt>
                <c:pt idx="418">
                  <c:v>13.4</c:v>
                </c:pt>
                <c:pt idx="419">
                  <c:v>13.6</c:v>
                </c:pt>
                <c:pt idx="420">
                  <c:v>13.8</c:v>
                </c:pt>
                <c:pt idx="421">
                  <c:v>14.4</c:v>
                </c:pt>
                <c:pt idx="422">
                  <c:v>14.8</c:v>
                </c:pt>
                <c:pt idx="423">
                  <c:v>14.8</c:v>
                </c:pt>
                <c:pt idx="424">
                  <c:v>15.8</c:v>
                </c:pt>
                <c:pt idx="425">
                  <c:v>15.8</c:v>
                </c:pt>
                <c:pt idx="426">
                  <c:v>16.2</c:v>
                </c:pt>
                <c:pt idx="427">
                  <c:v>16.600000000000001</c:v>
                </c:pt>
                <c:pt idx="428">
                  <c:v>16.899999999999999</c:v>
                </c:pt>
                <c:pt idx="429">
                  <c:v>17.2</c:v>
                </c:pt>
                <c:pt idx="430">
                  <c:v>17.5</c:v>
                </c:pt>
                <c:pt idx="431">
                  <c:v>18.399999999999999</c:v>
                </c:pt>
                <c:pt idx="432">
                  <c:v>18.7</c:v>
                </c:pt>
                <c:pt idx="433">
                  <c:v>18.899999999999999</c:v>
                </c:pt>
                <c:pt idx="434">
                  <c:v>19.100000000000001</c:v>
                </c:pt>
                <c:pt idx="435">
                  <c:v>18.899999999999999</c:v>
                </c:pt>
                <c:pt idx="436">
                  <c:v>19.2</c:v>
                </c:pt>
                <c:pt idx="437">
                  <c:v>19.3</c:v>
                </c:pt>
                <c:pt idx="438">
                  <c:v>19.600000000000001</c:v>
                </c:pt>
                <c:pt idx="439">
                  <c:v>19.7</c:v>
                </c:pt>
                <c:pt idx="440">
                  <c:v>20.3</c:v>
                </c:pt>
                <c:pt idx="441">
                  <c:v>20.3</c:v>
                </c:pt>
                <c:pt idx="442">
                  <c:v>20.5</c:v>
                </c:pt>
                <c:pt idx="443">
                  <c:v>20.3</c:v>
                </c:pt>
                <c:pt idx="444">
                  <c:v>19.7</c:v>
                </c:pt>
                <c:pt idx="445">
                  <c:v>18.7</c:v>
                </c:pt>
                <c:pt idx="446">
                  <c:v>18.100000000000001</c:v>
                </c:pt>
                <c:pt idx="447">
                  <c:v>18.8</c:v>
                </c:pt>
                <c:pt idx="448">
                  <c:v>17.100000000000001</c:v>
                </c:pt>
                <c:pt idx="449">
                  <c:v>17.100000000000001</c:v>
                </c:pt>
                <c:pt idx="451">
                  <c:v>14.5</c:v>
                </c:pt>
                <c:pt idx="452">
                  <c:v>13.6</c:v>
                </c:pt>
                <c:pt idx="453">
                  <c:v>12.7</c:v>
                </c:pt>
                <c:pt idx="454">
                  <c:v>12</c:v>
                </c:pt>
                <c:pt idx="455">
                  <c:v>10.6</c:v>
                </c:pt>
                <c:pt idx="456">
                  <c:v>10.1</c:v>
                </c:pt>
                <c:pt idx="457">
                  <c:v>9.9</c:v>
                </c:pt>
                <c:pt idx="458">
                  <c:v>10.3</c:v>
                </c:pt>
                <c:pt idx="459">
                  <c:v>10.9</c:v>
                </c:pt>
                <c:pt idx="460">
                  <c:v>11</c:v>
                </c:pt>
                <c:pt idx="461">
                  <c:v>11.2</c:v>
                </c:pt>
                <c:pt idx="462">
                  <c:v>11.4</c:v>
                </c:pt>
                <c:pt idx="463">
                  <c:v>11.3</c:v>
                </c:pt>
                <c:pt idx="464">
                  <c:v>11.1</c:v>
                </c:pt>
                <c:pt idx="465">
                  <c:v>11.4</c:v>
                </c:pt>
                <c:pt idx="466">
                  <c:v>11.8</c:v>
                </c:pt>
                <c:pt idx="467">
                  <c:v>12.3</c:v>
                </c:pt>
                <c:pt idx="468">
                  <c:v>13.2</c:v>
                </c:pt>
                <c:pt idx="469">
                  <c:v>14.1</c:v>
                </c:pt>
                <c:pt idx="470">
                  <c:v>15.1</c:v>
                </c:pt>
                <c:pt idx="471">
                  <c:v>14</c:v>
                </c:pt>
                <c:pt idx="472">
                  <c:v>14.8</c:v>
                </c:pt>
                <c:pt idx="473">
                  <c:v>15.2</c:v>
                </c:pt>
                <c:pt idx="474">
                  <c:v>17</c:v>
                </c:pt>
                <c:pt idx="475">
                  <c:v>17.3</c:v>
                </c:pt>
                <c:pt idx="476">
                  <c:v>17.8</c:v>
                </c:pt>
                <c:pt idx="477">
                  <c:v>18.2</c:v>
                </c:pt>
                <c:pt idx="478">
                  <c:v>18.8</c:v>
                </c:pt>
                <c:pt idx="479">
                  <c:v>19.100000000000001</c:v>
                </c:pt>
                <c:pt idx="480">
                  <c:v>19.100000000000001</c:v>
                </c:pt>
                <c:pt idx="481">
                  <c:v>19.2</c:v>
                </c:pt>
                <c:pt idx="482">
                  <c:v>18.7</c:v>
                </c:pt>
                <c:pt idx="483">
                  <c:v>18.5</c:v>
                </c:pt>
                <c:pt idx="484">
                  <c:v>18.600000000000001</c:v>
                </c:pt>
                <c:pt idx="485">
                  <c:v>18.7</c:v>
                </c:pt>
                <c:pt idx="486">
                  <c:v>18.399999999999999</c:v>
                </c:pt>
                <c:pt idx="487">
                  <c:v>18</c:v>
                </c:pt>
                <c:pt idx="488">
                  <c:v>17.899999999999999</c:v>
                </c:pt>
                <c:pt idx="489">
                  <c:v>18</c:v>
                </c:pt>
                <c:pt idx="490">
                  <c:v>17.8</c:v>
                </c:pt>
                <c:pt idx="491">
                  <c:v>17.5</c:v>
                </c:pt>
                <c:pt idx="492">
                  <c:v>17</c:v>
                </c:pt>
                <c:pt idx="493">
                  <c:v>16.7</c:v>
                </c:pt>
                <c:pt idx="494">
                  <c:v>16</c:v>
                </c:pt>
                <c:pt idx="495">
                  <c:v>16.3</c:v>
                </c:pt>
                <c:pt idx="496">
                  <c:v>16.2</c:v>
                </c:pt>
                <c:pt idx="497">
                  <c:v>15.9</c:v>
                </c:pt>
                <c:pt idx="498">
                  <c:v>15.3</c:v>
                </c:pt>
                <c:pt idx="499">
                  <c:v>15.3</c:v>
                </c:pt>
                <c:pt idx="500">
                  <c:v>15</c:v>
                </c:pt>
                <c:pt idx="501">
                  <c:v>14.4</c:v>
                </c:pt>
                <c:pt idx="502">
                  <c:v>13.7</c:v>
                </c:pt>
                <c:pt idx="503">
                  <c:v>13.6</c:v>
                </c:pt>
                <c:pt idx="504">
                  <c:v>13.4</c:v>
                </c:pt>
                <c:pt idx="505">
                  <c:v>12.9</c:v>
                </c:pt>
                <c:pt idx="506">
                  <c:v>12.5</c:v>
                </c:pt>
                <c:pt idx="507">
                  <c:v>12.1</c:v>
                </c:pt>
                <c:pt idx="508">
                  <c:v>11.4</c:v>
                </c:pt>
                <c:pt idx="509">
                  <c:v>11.1</c:v>
                </c:pt>
                <c:pt idx="510">
                  <c:v>11</c:v>
                </c:pt>
                <c:pt idx="511">
                  <c:v>10.9</c:v>
                </c:pt>
                <c:pt idx="512">
                  <c:v>10.6</c:v>
                </c:pt>
                <c:pt idx="513">
                  <c:v>10.3</c:v>
                </c:pt>
                <c:pt idx="514">
                  <c:v>10.3</c:v>
                </c:pt>
                <c:pt idx="515">
                  <c:v>10.1</c:v>
                </c:pt>
                <c:pt idx="516">
                  <c:v>10</c:v>
                </c:pt>
                <c:pt idx="517">
                  <c:v>10</c:v>
                </c:pt>
                <c:pt idx="518">
                  <c:v>9.6999999999999993</c:v>
                </c:pt>
                <c:pt idx="519">
                  <c:v>9.5</c:v>
                </c:pt>
                <c:pt idx="520">
                  <c:v>9.1999999999999993</c:v>
                </c:pt>
                <c:pt idx="521">
                  <c:v>9.1</c:v>
                </c:pt>
                <c:pt idx="522">
                  <c:v>8.6999999999999993</c:v>
                </c:pt>
                <c:pt idx="523">
                  <c:v>8.5</c:v>
                </c:pt>
                <c:pt idx="524">
                  <c:v>8.3000000000000007</c:v>
                </c:pt>
                <c:pt idx="525">
                  <c:v>8.1999999999999993</c:v>
                </c:pt>
                <c:pt idx="526">
                  <c:v>8</c:v>
                </c:pt>
                <c:pt idx="527">
                  <c:v>7.8</c:v>
                </c:pt>
                <c:pt idx="528">
                  <c:v>7.6</c:v>
                </c:pt>
                <c:pt idx="529">
                  <c:v>7.6</c:v>
                </c:pt>
                <c:pt idx="530">
                  <c:v>7.7</c:v>
                </c:pt>
                <c:pt idx="531">
                  <c:v>7.6</c:v>
                </c:pt>
                <c:pt idx="532">
                  <c:v>7.6</c:v>
                </c:pt>
                <c:pt idx="533">
                  <c:v>7.5</c:v>
                </c:pt>
                <c:pt idx="534">
                  <c:v>7.5</c:v>
                </c:pt>
                <c:pt idx="535">
                  <c:v>7.4</c:v>
                </c:pt>
                <c:pt idx="536">
                  <c:v>7.6</c:v>
                </c:pt>
                <c:pt idx="537">
                  <c:v>7.5</c:v>
                </c:pt>
                <c:pt idx="538">
                  <c:v>7.4</c:v>
                </c:pt>
                <c:pt idx="539">
                  <c:v>7.5</c:v>
                </c:pt>
                <c:pt idx="540">
                  <c:v>7.4</c:v>
                </c:pt>
                <c:pt idx="541">
                  <c:v>7.1</c:v>
                </c:pt>
                <c:pt idx="542">
                  <c:v>7</c:v>
                </c:pt>
                <c:pt idx="543">
                  <c:v>6.9</c:v>
                </c:pt>
                <c:pt idx="544">
                  <c:v>6.8</c:v>
                </c:pt>
                <c:pt idx="545">
                  <c:v>6.7</c:v>
                </c:pt>
                <c:pt idx="546">
                  <c:v>6.3</c:v>
                </c:pt>
                <c:pt idx="547">
                  <c:v>6</c:v>
                </c:pt>
                <c:pt idx="548">
                  <c:v>5.5</c:v>
                </c:pt>
                <c:pt idx="550">
                  <c:v>5.2</c:v>
                </c:pt>
                <c:pt idx="551">
                  <c:v>5.0999999999999996</c:v>
                </c:pt>
                <c:pt idx="552">
                  <c:v>5.0999999999999996</c:v>
                </c:pt>
                <c:pt idx="553">
                  <c:v>5.2</c:v>
                </c:pt>
                <c:pt idx="554">
                  <c:v>5.0999999999999996</c:v>
                </c:pt>
                <c:pt idx="555">
                  <c:v>5.0999999999999996</c:v>
                </c:pt>
                <c:pt idx="556">
                  <c:v>5.2</c:v>
                </c:pt>
                <c:pt idx="557">
                  <c:v>5.3</c:v>
                </c:pt>
                <c:pt idx="558">
                  <c:v>5.0999999999999996</c:v>
                </c:pt>
                <c:pt idx="559">
                  <c:v>5.0999999999999996</c:v>
                </c:pt>
                <c:pt idx="560">
                  <c:v>5</c:v>
                </c:pt>
                <c:pt idx="561">
                  <c:v>5.2</c:v>
                </c:pt>
                <c:pt idx="562">
                  <c:v>5.4</c:v>
                </c:pt>
                <c:pt idx="563">
                  <c:v>5.4</c:v>
                </c:pt>
                <c:pt idx="564">
                  <c:v>5.5</c:v>
                </c:pt>
                <c:pt idx="565">
                  <c:v>5.6</c:v>
                </c:pt>
                <c:pt idx="566">
                  <c:v>5.7</c:v>
                </c:pt>
                <c:pt idx="567">
                  <c:v>5.9</c:v>
                </c:pt>
                <c:pt idx="568">
                  <c:v>6</c:v>
                </c:pt>
                <c:pt idx="569">
                  <c:v>5.8</c:v>
                </c:pt>
                <c:pt idx="570">
                  <c:v>5.9</c:v>
                </c:pt>
                <c:pt idx="571">
                  <c:v>5.7</c:v>
                </c:pt>
                <c:pt idx="572">
                  <c:v>5.8</c:v>
                </c:pt>
                <c:pt idx="573">
                  <c:v>6.5</c:v>
                </c:pt>
                <c:pt idx="574">
                  <c:v>6.6</c:v>
                </c:pt>
                <c:pt idx="575">
                  <c:v>6.7</c:v>
                </c:pt>
                <c:pt idx="576">
                  <c:v>6.8</c:v>
                </c:pt>
                <c:pt idx="577">
                  <c:v>6.6</c:v>
                </c:pt>
                <c:pt idx="578">
                  <c:v>6.5</c:v>
                </c:pt>
                <c:pt idx="579">
                  <c:v>6.4</c:v>
                </c:pt>
                <c:pt idx="580">
                  <c:v>6.4</c:v>
                </c:pt>
                <c:pt idx="581">
                  <c:v>6.4</c:v>
                </c:pt>
                <c:pt idx="582">
                  <c:v>6.5</c:v>
                </c:pt>
                <c:pt idx="583">
                  <c:v>6.6</c:v>
                </c:pt>
                <c:pt idx="584">
                  <c:v>6.8</c:v>
                </c:pt>
                <c:pt idx="585">
                  <c:v>6.9</c:v>
                </c:pt>
                <c:pt idx="586">
                  <c:v>7</c:v>
                </c:pt>
                <c:pt idx="587">
                  <c:v>7</c:v>
                </c:pt>
                <c:pt idx="588">
                  <c:v>7.1</c:v>
                </c:pt>
                <c:pt idx="589">
                  <c:v>7.1</c:v>
                </c:pt>
                <c:pt idx="590">
                  <c:v>7.3</c:v>
                </c:pt>
                <c:pt idx="591">
                  <c:v>7.4</c:v>
                </c:pt>
                <c:pt idx="592">
                  <c:v>7.5</c:v>
                </c:pt>
                <c:pt idx="593">
                  <c:v>7.8</c:v>
                </c:pt>
                <c:pt idx="594">
                  <c:v>7.8</c:v>
                </c:pt>
                <c:pt idx="595">
                  <c:v>7.8</c:v>
                </c:pt>
                <c:pt idx="596">
                  <c:v>7.9</c:v>
                </c:pt>
                <c:pt idx="597">
                  <c:v>7.4</c:v>
                </c:pt>
                <c:pt idx="598">
                  <c:v>7.5</c:v>
                </c:pt>
                <c:pt idx="599">
                  <c:v>7.4</c:v>
                </c:pt>
                <c:pt idx="600">
                  <c:v>7.2</c:v>
                </c:pt>
                <c:pt idx="601">
                  <c:v>6.9</c:v>
                </c:pt>
                <c:pt idx="602">
                  <c:v>6.8</c:v>
                </c:pt>
                <c:pt idx="603">
                  <c:v>6.8</c:v>
                </c:pt>
                <c:pt idx="604">
                  <c:v>6.7</c:v>
                </c:pt>
                <c:pt idx="605">
                  <c:v>6.6</c:v>
                </c:pt>
                <c:pt idx="606">
                  <c:v>6.8</c:v>
                </c:pt>
                <c:pt idx="607">
                  <c:v>7.1</c:v>
                </c:pt>
                <c:pt idx="608">
                  <c:v>7</c:v>
                </c:pt>
                <c:pt idx="609">
                  <c:v>6.7</c:v>
                </c:pt>
                <c:pt idx="610">
                  <c:v>6.5</c:v>
                </c:pt>
                <c:pt idx="611">
                  <c:v>6.5</c:v>
                </c:pt>
                <c:pt idx="612">
                  <c:v>6.7</c:v>
                </c:pt>
                <c:pt idx="613">
                  <c:v>6.7</c:v>
                </c:pt>
                <c:pt idx="614">
                  <c:v>6.6</c:v>
                </c:pt>
                <c:pt idx="615">
                  <c:v>6.5</c:v>
                </c:pt>
                <c:pt idx="616">
                  <c:v>6.4</c:v>
                </c:pt>
                <c:pt idx="617">
                  <c:v>6.2</c:v>
                </c:pt>
                <c:pt idx="618">
                  <c:v>6.1</c:v>
                </c:pt>
                <c:pt idx="619">
                  <c:v>6.1</c:v>
                </c:pt>
                <c:pt idx="620">
                  <c:v>6</c:v>
                </c:pt>
                <c:pt idx="621">
                  <c:v>6.1</c:v>
                </c:pt>
                <c:pt idx="622">
                  <c:v>5.9</c:v>
                </c:pt>
                <c:pt idx="623">
                  <c:v>6</c:v>
                </c:pt>
                <c:pt idx="624">
                  <c:v>6.1</c:v>
                </c:pt>
                <c:pt idx="625">
                  <c:v>6.2</c:v>
                </c:pt>
                <c:pt idx="626">
                  <c:v>6.3</c:v>
                </c:pt>
                <c:pt idx="627">
                  <c:v>6.6</c:v>
                </c:pt>
                <c:pt idx="628">
                  <c:v>6.8</c:v>
                </c:pt>
                <c:pt idx="629">
                  <c:v>6.6</c:v>
                </c:pt>
                <c:pt idx="630">
                  <c:v>6.9</c:v>
                </c:pt>
                <c:pt idx="631">
                  <c:v>7.2</c:v>
                </c:pt>
                <c:pt idx="632">
                  <c:v>7.9</c:v>
                </c:pt>
                <c:pt idx="633">
                  <c:v>8.4</c:v>
                </c:pt>
                <c:pt idx="634">
                  <c:v>8.8000000000000007</c:v>
                </c:pt>
                <c:pt idx="635">
                  <c:v>9</c:v>
                </c:pt>
                <c:pt idx="636">
                  <c:v>9</c:v>
                </c:pt>
                <c:pt idx="637">
                  <c:v>9.1</c:v>
                </c:pt>
                <c:pt idx="638">
                  <c:v>9.3000000000000007</c:v>
                </c:pt>
                <c:pt idx="639">
                  <c:v>9.4</c:v>
                </c:pt>
                <c:pt idx="640">
                  <c:v>9.6</c:v>
                </c:pt>
                <c:pt idx="641">
                  <c:v>9.6</c:v>
                </c:pt>
                <c:pt idx="642">
                  <c:v>9.6999999999999993</c:v>
                </c:pt>
                <c:pt idx="643">
                  <c:v>9.6999999999999993</c:v>
                </c:pt>
                <c:pt idx="644">
                  <c:v>9.6999999999999993</c:v>
                </c:pt>
                <c:pt idx="645">
                  <c:v>9.6</c:v>
                </c:pt>
                <c:pt idx="646">
                  <c:v>9.6</c:v>
                </c:pt>
                <c:pt idx="647">
                  <c:v>9.4</c:v>
                </c:pt>
                <c:pt idx="648">
                  <c:v>9.4</c:v>
                </c:pt>
                <c:pt idx="649">
                  <c:v>9.4</c:v>
                </c:pt>
                <c:pt idx="650">
                  <c:v>9.3000000000000007</c:v>
                </c:pt>
                <c:pt idx="651">
                  <c:v>8.9</c:v>
                </c:pt>
                <c:pt idx="652">
                  <c:v>8.6999999999999993</c:v>
                </c:pt>
                <c:pt idx="653">
                  <c:v>8.6999999999999993</c:v>
                </c:pt>
                <c:pt idx="654">
                  <c:v>8.1999999999999993</c:v>
                </c:pt>
                <c:pt idx="655">
                  <c:v>7.5</c:v>
                </c:pt>
                <c:pt idx="656">
                  <c:v>7.2</c:v>
                </c:pt>
                <c:pt idx="657">
                  <c:v>6.9</c:v>
                </c:pt>
                <c:pt idx="658">
                  <c:v>6.6</c:v>
                </c:pt>
                <c:pt idx="659">
                  <c:v>6.3</c:v>
                </c:pt>
                <c:pt idx="660">
                  <c:v>6.3</c:v>
                </c:pt>
                <c:pt idx="661">
                  <c:v>6.1</c:v>
                </c:pt>
                <c:pt idx="662">
                  <c:v>6</c:v>
                </c:pt>
                <c:pt idx="663">
                  <c:v>5.9</c:v>
                </c:pt>
                <c:pt idx="664">
                  <c:v>5.5</c:v>
                </c:pt>
                <c:pt idx="665">
                  <c:v>5.5</c:v>
                </c:pt>
                <c:pt idx="666">
                  <c:v>5.4</c:v>
                </c:pt>
                <c:pt idx="667">
                  <c:v>5.3</c:v>
                </c:pt>
                <c:pt idx="668">
                  <c:v>5.2</c:v>
                </c:pt>
                <c:pt idx="669">
                  <c:v>5.0999999999999996</c:v>
                </c:pt>
                <c:pt idx="670">
                  <c:v>5</c:v>
                </c:pt>
                <c:pt idx="671">
                  <c:v>4.9000000000000004</c:v>
                </c:pt>
              </c:numCache>
            </c:numRef>
          </c:val>
          <c:smooth val="0"/>
          <c:extLst>
            <c:ext xmlns:c16="http://schemas.microsoft.com/office/drawing/2014/chart" uri="{C3380CC4-5D6E-409C-BE32-E72D297353CC}">
              <c16:uniqueId val="{00000001-B926-4ED7-85C4-8310C3773A6B}"/>
            </c:ext>
          </c:extLst>
        </c:ser>
        <c:dLbls>
          <c:showLegendKey val="0"/>
          <c:showVal val="0"/>
          <c:showCatName val="0"/>
          <c:showSerName val="0"/>
          <c:showPercent val="0"/>
          <c:showBubbleSize val="0"/>
        </c:dLbls>
        <c:smooth val="0"/>
        <c:axId val="704006656"/>
        <c:axId val="708811520"/>
      </c:lineChart>
      <c:catAx>
        <c:axId val="704006656"/>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8811520"/>
        <c:crossesAt val="-999"/>
        <c:auto val="1"/>
        <c:lblAlgn val="ctr"/>
        <c:lblOffset val="100"/>
        <c:tickLblSkip val="24"/>
        <c:noMultiLvlLbl val="0"/>
      </c:catAx>
      <c:valAx>
        <c:axId val="7088115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sz="1000" b="0" i="0" baseline="0">
                    <a:effectLst/>
                  </a:rPr>
                  <a:t>PM2.5 (</a:t>
                </a:r>
                <a:r>
                  <a:rPr lang="en-AU" sz="1000" b="1" i="0" baseline="0">
                    <a:effectLst/>
                  </a:rPr>
                  <a:t>µg/m³</a:t>
                </a:r>
                <a:r>
                  <a:rPr lang="en-AU" sz="1000" b="0" i="0" baseline="0">
                    <a:effectLst/>
                  </a:rPr>
                  <a:t>)</a:t>
                </a:r>
                <a:endParaRPr lang="en-AU"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40066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5"/>
  <sheetViews>
    <sheetView tabSelected="1" zoomScale="110" workbookViewId="0"/>
  </sheetViews>
  <sheetProtection algorithmName="SHA-512" hashValue="YtNzkGnXqSsu+aKDgIptkpYc+MwCpEq9+aAi9emMsV0LoQs8zfbeYKkC0EvyaeIXrHlWDAfpAVpCvOAP+lgivw==" saltValue="Iwlfr0IOymRH0eRLGw0lsg==" spinCount="100000" content="1" objects="1"/>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1"/>
  <sheetViews>
    <sheetView zoomScale="134" workbookViewId="0" zoomToFit="1"/>
  </sheetViews>
  <sheetProtection algorithmName="SHA-512" hashValue="hVUFmP2FhHOxQ5sErkpGI77X9n/8n4mU29DzpxrbWdC1IUXPHaCCKQh51RVzok3WlOn/KIUbZFnyDV+ex6YEMg==" saltValue="ajMc+oug7D8R8eGLVMnqvg==" spinCount="100000" content="1" objects="1"/>
  <pageMargins left="0.7" right="0.7" top="0.75" bottom="0.75" header="0.3" footer="0.3"/>
  <pageSetup paperSize="9" orientation="landscape" r:id="rId1"/>
  <drawing r:id="rId2"/>
</chartsheet>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66675</xdr:rowOff>
    </xdr:from>
    <xdr:to>
      <xdr:col>18</xdr:col>
      <xdr:colOff>390524</xdr:colOff>
      <xdr:row>35</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42899" y="257175"/>
          <a:ext cx="11020425" cy="6429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Instructions</a:t>
          </a:r>
        </a:p>
        <a:p>
          <a:pPr>
            <a:spcAft>
              <a:spcPts val="0"/>
            </a:spcAft>
          </a:pPr>
          <a:endParaRPr lang="en-AU" sz="1100" b="1">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Please do not edit any cells</a:t>
          </a:r>
          <a:r>
            <a:rPr lang="en-AU" sz="1100" b="1" baseline="0">
              <a:effectLst/>
              <a:latin typeface="Arial" panose="020B0604020202020204" pitchFamily="34" charset="0"/>
              <a:ea typeface="Times New Roman" panose="02020603050405020304" pitchFamily="18" charset="0"/>
              <a:cs typeface="Times New Roman" panose="02020603050405020304" pitchFamily="18" charset="0"/>
            </a:rPr>
            <a:t> other than those indicated by these instructions</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1-5 at the beginning of each week</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 </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Fill in a separate spreadsheet for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each</a:t>
          </a:r>
          <a:r>
            <a:rPr lang="en-AU" sz="1100">
              <a:effectLst/>
              <a:latin typeface="Arial" panose="020B0604020202020204" pitchFamily="34" charset="0"/>
              <a:ea typeface="Times New Roman" panose="02020603050405020304" pitchFamily="18" charset="0"/>
              <a:cs typeface="Times New Roman" panose="02020603050405020304" pitchFamily="18" charset="0"/>
            </a:rPr>
            <a:t> TEOM.</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Meta data_sheet, use the drop down menu in cell B2 to select the relevant monitoring location.</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fill in cells B6-B18 by following the prompts provided in the cells.</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a:t>
          </a: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appropriate start and finish dates and times in column E.</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Raw data_sheet, populate cells A2</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a:t>
          </a:r>
          <a:r>
            <a:rPr lang="en-AU" sz="1100">
              <a:effectLst/>
              <a:latin typeface="Arial" panose="020B0604020202020204" pitchFamily="34" charset="0"/>
              <a:ea typeface="Times New Roman" panose="02020603050405020304" pitchFamily="18" charset="0"/>
              <a:cs typeface="Times New Roman" panose="02020603050405020304" pitchFamily="18" charset="0"/>
            </a:rPr>
            <a:t> B2. The day and time columns must remain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Day=01 and Hour=00 (i.e. midnight). </a:t>
          </a:r>
          <a:r>
            <a:rPr lang="en-AU" sz="1100">
              <a:effectLst/>
              <a:latin typeface="Arial" panose="020B0604020202020204" pitchFamily="34" charset="0"/>
              <a:ea typeface="Times New Roman" panose="02020603050405020304" pitchFamily="18" charset="0"/>
              <a:cs typeface="Times New Roman" panose="02020603050405020304" pitchFamily="18" charset="0"/>
            </a:rPr>
            <a:t>Each of the rows below will auto populate so there is one row per hour for each day of the month. The spreadsheet is now ready to be populated with data as it becomes available.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is not available to be entered for certain days and times, leave the cells blank and scroll down until you find the relevant day and time.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(a)-(g) every time monitoring data is entered</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Use the Raw data_sheet for steps (a)-(g)</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F (hourly PM2.5)</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I</a:t>
          </a:r>
          <a:r>
            <a:rPr lang="en-AU" sz="1100">
              <a:effectLst/>
              <a:latin typeface="Arial" panose="020B0604020202020204" pitchFamily="34" charset="0"/>
              <a:ea typeface="Times New Roman" panose="02020603050405020304" pitchFamily="18" charset="0"/>
              <a:cs typeface="Times New Roman" panose="02020603050405020304" pitchFamily="18" charset="0"/>
            </a:rPr>
            <a:t> (hourly PM10).</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Using the drop down lists in columns G and J, select either ‘valid’ or ‘invalid’ for each PM2.5 and PM10 hourly entry.</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Tip: the words valid/invalid can be ‘dragged down’.</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Example: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 power</a:t>
          </a:r>
          <a:r>
            <a:rPr lang="en-AU" sz="1100">
              <a:effectLst/>
              <a:latin typeface="Arial" panose="020B0604020202020204" pitchFamily="34" charset="0"/>
              <a:ea typeface="Times New Roman" panose="02020603050405020304" pitchFamily="18" charset="0"/>
              <a:cs typeface="Times New Roman" panose="02020603050405020304" pitchFamily="18" charset="0"/>
            </a:rPr>
            <a:t> failure may make data invalid.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Where applicable, use the drop down list in column L to specify why the data was invalid (leave blank if not applicable).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any cell in column L has been populated, provide additional comments in the corresponding cell in column M, where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applicable</a:t>
          </a:r>
          <a:r>
            <a:rPr lang="en-AU" sz="1100">
              <a:effectLst/>
              <a:latin typeface="Arial" panose="020B0604020202020204" pitchFamily="34" charset="0"/>
              <a:ea typeface="Times New Roman" panose="02020603050405020304" pitchFamily="18" charset="0"/>
              <a:cs typeface="Times New Roman" panose="02020603050405020304" pitchFamily="18" charset="0"/>
            </a:rPr>
            <a:t>. This additional information will be used by the EPA to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further assess the cause and importance of any invalid data.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for PM2.5 and PM10 were affected differently by an issue, please explain here.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data has been flagged as invalid, corresponding cells in column L and/or M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must be</a:t>
          </a:r>
          <a:r>
            <a:rPr lang="en-AU" sz="1100">
              <a:effectLst/>
              <a:latin typeface="Arial" panose="020B0604020202020204" pitchFamily="34" charset="0"/>
              <a:ea typeface="Times New Roman" panose="02020603050405020304" pitchFamily="18" charset="0"/>
              <a:cs typeface="Times New Roman" panose="02020603050405020304" pitchFamily="18" charset="0"/>
            </a:rPr>
            <a:t> populated.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H (PM2.5 24 hour rolling average) and K (PM10 24 hour rolling average). If data for either of these columns is unavailable for any reason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a:t>
          </a:r>
          <a:r>
            <a:rPr lang="en-AU" sz="1100">
              <a:effectLst/>
              <a:latin typeface="Arial" panose="020B0604020202020204" pitchFamily="34" charset="0"/>
              <a:ea typeface="Times New Roman" panose="02020603050405020304" pitchFamily="18" charset="0"/>
              <a:cs typeface="Times New Roman" panose="02020603050405020304" pitchFamily="18" charset="0"/>
            </a:rPr>
            <a:t> type =NA() into the relevant cells and hit enter to ensure this data is omitted from the summary graphs.</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This formula can be dragged down if necessary. Where this is the case, please provide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 explanation in the corresponding cell in column M.</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Once you have entered all data as above, click ‘Plot’ (located</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near column M)</a:t>
          </a:r>
          <a:r>
            <a:rPr lang="en-AU" sz="1100">
              <a:effectLst/>
              <a:latin typeface="Arial" panose="020B0604020202020204" pitchFamily="34" charset="0"/>
              <a:ea typeface="Times New Roman" panose="02020603050405020304" pitchFamily="18" charset="0"/>
              <a:cs typeface="Times New Roman" panose="02020603050405020304" pitchFamily="18" charset="0"/>
            </a:rPr>
            <a:t>. The data you entered will appear in two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summary graphs in the sheets labelled ‘1hr_and_24hr_PM10_chart’</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'1hr_and_24hr_PM2.5_chart'.</a:t>
          </a: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Notes</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plotted on the summary graph.</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included in the 24 hour rolling average data.</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The EPA may change the status of data (i.e. valid/invalid) where appropriate.</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Refer to Raw data_format for details about each parameter and the appropriate data format.</a:t>
          </a:r>
        </a:p>
        <a:p>
          <a:endParaRPr lang="en-AU"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38100</xdr:colOff>
          <xdr:row>1</xdr:row>
          <xdr:rowOff>28575</xdr:rowOff>
        </xdr:from>
        <xdr:to>
          <xdr:col>22</xdr:col>
          <xdr:colOff>190500</xdr:colOff>
          <xdr:row>3</xdr:row>
          <xdr:rowOff>19050</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AU" sz="1800" b="1" i="0" u="none" strike="noStrike" baseline="0">
                  <a:solidFill>
                    <a:srgbClr val="FF0000"/>
                  </a:solidFill>
                  <a:latin typeface="Calibri"/>
                </a:rPr>
                <a:t>Plot</a:t>
              </a:r>
            </a:p>
            <a:p>
              <a:pPr algn="ctr" rtl="0">
                <a:defRPr sz="1000"/>
              </a:pPr>
              <a:endParaRPr lang="en-AU" sz="1800" b="1" i="0" u="none" strike="noStrike" baseline="0">
                <a:solidFill>
                  <a:srgbClr val="FF0000"/>
                </a:solidFill>
                <a:latin typeface="Calibri"/>
              </a:endParaRP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absoluteAnchor>
    <xdr:pos x="0" y="0"/>
    <xdr:ext cx="9291205" cy="6070023"/>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97537" cy="6070410"/>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
  <sheetViews>
    <sheetView workbookViewId="0">
      <selection activeCell="V28" sqref="V28"/>
    </sheetView>
  </sheetViews>
  <sheetFormatPr defaultRowHeight="15" x14ac:dyDescent="0.25"/>
  <sheetData/>
  <sheetProtection password="D616" sheet="1" objects="1" scenarios="1"/>
  <pageMargins left="0.7" right="0.7" top="0.75" bottom="0.75" header="0.3" footer="0.3"/>
  <pageSetup paperSize="0" orientation="portrait" horizontalDpi="0" verticalDpi="0" copies="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B050"/>
  </sheetPr>
  <dimension ref="A1:E19"/>
  <sheetViews>
    <sheetView workbookViewId="0">
      <selection activeCell="G8" sqref="G8"/>
    </sheetView>
  </sheetViews>
  <sheetFormatPr defaultColWidth="9.140625" defaultRowHeight="15" x14ac:dyDescent="0.25"/>
  <cols>
    <col min="1" max="1" width="51.5703125" style="33" customWidth="1"/>
    <col min="2" max="2" width="39.140625" style="33" customWidth="1"/>
    <col min="3" max="3" width="9.140625" style="33"/>
    <col min="4" max="4" width="41.42578125" style="33" bestFit="1" customWidth="1"/>
    <col min="5" max="5" width="15.85546875" style="33" bestFit="1" customWidth="1"/>
    <col min="6" max="16384" width="9.140625" style="33"/>
  </cols>
  <sheetData>
    <row r="1" spans="1:5" x14ac:dyDescent="0.25">
      <c r="A1" s="31" t="s">
        <v>32</v>
      </c>
      <c r="B1" s="32" t="s">
        <v>30</v>
      </c>
      <c r="D1" s="34" t="s">
        <v>45</v>
      </c>
      <c r="E1" s="35" t="s">
        <v>30</v>
      </c>
    </row>
    <row r="2" spans="1:5" ht="18" x14ac:dyDescent="0.25">
      <c r="A2" s="36" t="s">
        <v>73</v>
      </c>
      <c r="B2" s="20" t="s">
        <v>74</v>
      </c>
      <c r="D2" s="38" t="s">
        <v>46</v>
      </c>
      <c r="E2" s="22">
        <v>43497</v>
      </c>
    </row>
    <row r="3" spans="1:5" ht="18" x14ac:dyDescent="0.25">
      <c r="A3" s="36" t="s">
        <v>76</v>
      </c>
      <c r="B3" s="37">
        <f>VLOOKUP($B$2,'Meta data_lookup'!$A$2:$D$5,2,FALSE)</f>
        <v>231804</v>
      </c>
      <c r="D3" s="38" t="s">
        <v>47</v>
      </c>
      <c r="E3" s="22">
        <v>43525</v>
      </c>
    </row>
    <row r="4" spans="1:5" ht="18" x14ac:dyDescent="0.25">
      <c r="A4" s="36" t="s">
        <v>77</v>
      </c>
      <c r="B4" s="37">
        <f>VLOOKUP($B$2,'Meta data_lookup'!$A$2:$D$5,3,FALSE)</f>
        <v>6596392</v>
      </c>
      <c r="D4" s="38" t="s">
        <v>48</v>
      </c>
      <c r="E4" s="39">
        <f>(E3-E2)*24</f>
        <v>672</v>
      </c>
    </row>
    <row r="5" spans="1:5" ht="18" x14ac:dyDescent="0.25">
      <c r="A5" s="36" t="s">
        <v>31</v>
      </c>
      <c r="B5" s="37">
        <f>VLOOKUP($B$2,'Meta data_lookup'!$A$2:$D$5,4,FALSE)</f>
        <v>294</v>
      </c>
      <c r="D5" s="38" t="s">
        <v>49</v>
      </c>
      <c r="E5" s="39">
        <f>COUNTIF('Raw data_sheet'!G2:G745,"Valid")</f>
        <v>667</v>
      </c>
    </row>
    <row r="6" spans="1:5" ht="18" x14ac:dyDescent="0.25">
      <c r="A6" s="36" t="s">
        <v>34</v>
      </c>
      <c r="B6" s="54" t="s">
        <v>80</v>
      </c>
      <c r="D6" s="38" t="s">
        <v>50</v>
      </c>
      <c r="E6" s="40">
        <f>E5/E4</f>
        <v>0.99255952380952384</v>
      </c>
    </row>
    <row r="7" spans="1:5" ht="18" x14ac:dyDescent="0.25">
      <c r="A7" s="36" t="s">
        <v>35</v>
      </c>
      <c r="B7" s="54" t="s">
        <v>86</v>
      </c>
      <c r="D7" s="38" t="s">
        <v>51</v>
      </c>
      <c r="E7" s="22">
        <v>43497</v>
      </c>
    </row>
    <row r="8" spans="1:5" ht="18" x14ac:dyDescent="0.25">
      <c r="A8" s="36" t="s">
        <v>33</v>
      </c>
      <c r="B8" s="20" t="s">
        <v>81</v>
      </c>
      <c r="D8" s="38" t="s">
        <v>52</v>
      </c>
      <c r="E8" s="22">
        <v>43525</v>
      </c>
    </row>
    <row r="9" spans="1:5" ht="18" x14ac:dyDescent="0.35">
      <c r="A9" s="41" t="s">
        <v>37</v>
      </c>
      <c r="B9" s="20" t="s">
        <v>81</v>
      </c>
      <c r="D9" s="38" t="s">
        <v>53</v>
      </c>
      <c r="E9" s="39">
        <f>(E8-E7)*24</f>
        <v>672</v>
      </c>
    </row>
    <row r="10" spans="1:5" ht="18" x14ac:dyDescent="0.35">
      <c r="A10" s="41" t="s">
        <v>38</v>
      </c>
      <c r="B10" s="20" t="s">
        <v>82</v>
      </c>
      <c r="D10" s="38" t="s">
        <v>54</v>
      </c>
      <c r="E10" s="39">
        <f>COUNTIF('Raw data_sheet'!J2:J745,"Valid")</f>
        <v>669</v>
      </c>
    </row>
    <row r="11" spans="1:5" ht="18" x14ac:dyDescent="0.35">
      <c r="A11" s="41" t="s">
        <v>39</v>
      </c>
      <c r="B11" s="20" t="s">
        <v>83</v>
      </c>
      <c r="D11" s="42" t="s">
        <v>55</v>
      </c>
      <c r="E11" s="43">
        <f>E10/E9</f>
        <v>0.9955357142857143</v>
      </c>
    </row>
    <row r="12" spans="1:5" ht="18" x14ac:dyDescent="0.35">
      <c r="A12" s="41" t="s">
        <v>40</v>
      </c>
      <c r="B12" s="20">
        <v>3.5</v>
      </c>
    </row>
    <row r="13" spans="1:5" ht="18" x14ac:dyDescent="0.35">
      <c r="A13" s="41" t="s">
        <v>41</v>
      </c>
      <c r="B13" s="20" t="s">
        <v>84</v>
      </c>
    </row>
    <row r="14" spans="1:5" ht="18" x14ac:dyDescent="0.35">
      <c r="A14" s="41" t="s">
        <v>42</v>
      </c>
      <c r="B14" s="20" t="s">
        <v>82</v>
      </c>
    </row>
    <row r="15" spans="1:5" ht="18" x14ac:dyDescent="0.35">
      <c r="A15" s="41" t="s">
        <v>43</v>
      </c>
      <c r="B15" s="20" t="s">
        <v>83</v>
      </c>
    </row>
    <row r="16" spans="1:5" ht="18" x14ac:dyDescent="0.35">
      <c r="A16" s="44" t="s">
        <v>44</v>
      </c>
      <c r="B16" s="21">
        <v>3.5</v>
      </c>
    </row>
    <row r="17" spans="1:2" ht="63.75" customHeight="1" x14ac:dyDescent="0.25">
      <c r="A17" s="72" t="s">
        <v>85</v>
      </c>
      <c r="B17" s="73"/>
    </row>
    <row r="18" spans="1:2" x14ac:dyDescent="0.25">
      <c r="A18" s="44"/>
      <c r="B18" s="61"/>
    </row>
    <row r="19" spans="1:2" ht="16.5" customHeight="1" x14ac:dyDescent="0.25">
      <c r="A19" s="72"/>
      <c r="B19" s="73"/>
    </row>
  </sheetData>
  <sheetProtection password="D616" sheet="1" objects="1" scenarios="1"/>
  <mergeCells count="2">
    <mergeCell ref="A19:B19"/>
    <mergeCell ref="A17:B17"/>
  </mergeCells>
  <dataValidations count="12">
    <dataValidation type="list" allowBlank="1" showInputMessage="1" showErrorMessage="1" promptTitle="Siting" prompt="Does PM2.5 and PM10 instrument siting comply with AS/NZS 3580.1.1:2007_x000a_Methods for sampling and analysis of ambient air - Guide to siting air monitoring equipment?" sqref="B8" xr:uid="{00000000-0002-0000-0100-000000000000}">
      <formula1>Compliance</formula1>
    </dataValidation>
    <dataValidation type="list" allowBlank="1" showInputMessage="1" showErrorMessage="1" promptTitle="PM2.5 method" prompt="Does sampling and analysis comply with AS/NZS 3580.9.13:2013_x000a_Methods for sampling and analysis of ambient air - Determination of suspended particulate matter - PM2.5 continuous direct mass method using a tapered element oscillating microbalance monitor?" sqref="B9" xr:uid="{00000000-0002-0000-0100-000001000000}">
      <formula1>Compliance</formula1>
    </dataValidation>
    <dataValidation type="list" allowBlank="1" showInputMessage="1" showErrorMessage="1" promptTitle="PM10 method" prompt="Does sampling and analysis comply with AS 3580.9.8-2008_x000a_Methods for sampling and analysis of ambient air - Determination of suspended particulate matter - PM10 continuous direct mass method using a tapered element oscillating microbalance analyser?" sqref="B13" xr:uid="{00000000-0002-0000-0100-000002000000}">
      <formula1>Compliance</formula1>
    </dataValidation>
    <dataValidation type="list" allowBlank="1" showInputMessage="1" showErrorMessage="1" promptTitle="Station" prompt="Select the location" sqref="B2" xr:uid="{00000000-0002-0000-0100-000003000000}">
      <formula1>Station</formula1>
    </dataValidation>
    <dataValidation allowBlank="1" showInputMessage="1" showErrorMessage="1" promptTitle="Land use" prompt="Provide a description of the surrounding land use" sqref="B6" xr:uid="{00000000-0002-0000-0100-000004000000}"/>
    <dataValidation allowBlank="1" showInputMessage="1" showErrorMessage="1" promptTitle="Sources" prompt="Provide details of sources impacting on the site" sqref="B7" xr:uid="{00000000-0002-0000-0100-000005000000}"/>
    <dataValidation allowBlank="1" showInputMessage="1" showErrorMessage="1" promptTitle="PM2.5 instrument make" prompt="Provide the PM2.5 instrument make" sqref="B10" xr:uid="{00000000-0002-0000-0100-000006000000}"/>
    <dataValidation allowBlank="1" showInputMessage="1" showErrorMessage="1" promptTitle="PM2.5 instrument model" prompt="Provide the PM2.5 instrument model" sqref="B11" xr:uid="{00000000-0002-0000-0100-000007000000}"/>
    <dataValidation allowBlank="1" showInputMessage="1" showErrorMessage="1" promptTitle="PM2.5 instrument intake" prompt="Provide the PM2.5 instrument intake height" sqref="B12" xr:uid="{00000000-0002-0000-0100-000008000000}"/>
    <dataValidation allowBlank="1" showInputMessage="1" showErrorMessage="1" promptTitle="PM10 instrument make" prompt="Provide the PM10 instrument make" sqref="B14" xr:uid="{00000000-0002-0000-0100-000009000000}"/>
    <dataValidation allowBlank="1" showInputMessage="1" showErrorMessage="1" promptTitle="PM10 instrument model" prompt="Provide the PM10 instrument model" sqref="B15" xr:uid="{00000000-0002-0000-0100-00000A000000}"/>
    <dataValidation allowBlank="1" showInputMessage="1" showErrorMessage="1" promptTitle="PM10 instrument intake" prompt="Provide the PM10 instrument intake height" sqref="B18 B16" xr:uid="{00000000-0002-0000-0100-00000B000000}"/>
  </dataValidations>
  <pageMargins left="0.7" right="0.7" top="0.75" bottom="0.75" header="0.3" footer="0.3"/>
  <pageSetup paperSize="0" orientation="portrait" horizontalDpi="0" verticalDpi="0"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C00000"/>
  </sheetPr>
  <dimension ref="A1:D9"/>
  <sheetViews>
    <sheetView workbookViewId="0">
      <selection activeCell="E11" sqref="E11"/>
    </sheetView>
  </sheetViews>
  <sheetFormatPr defaultRowHeight="15" x14ac:dyDescent="0.25"/>
  <cols>
    <col min="1" max="1" width="40.28515625" customWidth="1"/>
    <col min="2" max="2" width="18.85546875" customWidth="1"/>
    <col min="3" max="3" width="20" customWidth="1"/>
    <col min="4" max="4" width="19" customWidth="1"/>
  </cols>
  <sheetData>
    <row r="1" spans="1:4" x14ac:dyDescent="0.25">
      <c r="A1" s="26" t="s">
        <v>73</v>
      </c>
      <c r="B1" s="27" t="s">
        <v>76</v>
      </c>
      <c r="C1" s="27" t="s">
        <v>77</v>
      </c>
      <c r="D1" s="30" t="s">
        <v>31</v>
      </c>
    </row>
    <row r="2" spans="1:4" x14ac:dyDescent="0.25">
      <c r="A2" s="28" t="s">
        <v>78</v>
      </c>
      <c r="B2" s="29">
        <v>225302</v>
      </c>
      <c r="C2" s="29">
        <v>6623037</v>
      </c>
      <c r="D2" s="25" t="s">
        <v>36</v>
      </c>
    </row>
    <row r="3" spans="1:4" x14ac:dyDescent="0.25">
      <c r="A3" s="28" t="s">
        <v>79</v>
      </c>
      <c r="B3" s="29">
        <v>237993</v>
      </c>
      <c r="C3" s="29">
        <v>6542606</v>
      </c>
      <c r="D3" s="25" t="s">
        <v>36</v>
      </c>
    </row>
    <row r="4" spans="1:4" x14ac:dyDescent="0.25">
      <c r="A4" s="28" t="s">
        <v>74</v>
      </c>
      <c r="B4" s="29">
        <v>231804</v>
      </c>
      <c r="C4" s="29">
        <v>6596392</v>
      </c>
      <c r="D4" s="25">
        <v>294</v>
      </c>
    </row>
    <row r="5" spans="1:4" x14ac:dyDescent="0.25">
      <c r="A5" s="28" t="s">
        <v>75</v>
      </c>
      <c r="B5" s="29">
        <v>276783</v>
      </c>
      <c r="C5" s="29">
        <v>6528734</v>
      </c>
      <c r="D5" s="25">
        <v>362</v>
      </c>
    </row>
    <row r="8" spans="1:4" x14ac:dyDescent="0.25">
      <c r="A8" s="24"/>
    </row>
    <row r="9" spans="1:4" x14ac:dyDescent="0.25">
      <c r="A9" s="24"/>
    </row>
  </sheetData>
  <sheetProtection password="D616" sheet="1" objects="1" scenarios="1"/>
  <pageMargins left="0.7" right="0.7" top="0.75" bottom="0.75" header="0.3" footer="0.3"/>
  <pageSetup paperSize="0" orientation="portrait" horizontalDpi="0" verticalDpi="0" copies="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B050"/>
  </sheetPr>
  <dimension ref="A1:V873"/>
  <sheetViews>
    <sheetView zoomScale="80" zoomScaleNormal="80" workbookViewId="0">
      <pane xSplit="1" ySplit="1" topLeftCell="B2" activePane="bottomRight" state="frozen"/>
      <selection pane="topRight" activeCell="B1" sqref="B1"/>
      <selection pane="bottomLeft" activeCell="A2" sqref="A2"/>
      <selection pane="bottomRight" activeCell="I1" activeCellId="1" sqref="F1:F1048576 I1:I1048576"/>
    </sheetView>
  </sheetViews>
  <sheetFormatPr defaultColWidth="9.140625" defaultRowHeight="15" x14ac:dyDescent="0.25"/>
  <cols>
    <col min="1" max="1" width="7.28515625" style="18" bestFit="1" customWidth="1"/>
    <col min="2" max="2" width="9.28515625" style="18" bestFit="1" customWidth="1"/>
    <col min="3" max="3" width="6.5703125" style="18" bestFit="1" customWidth="1"/>
    <col min="4" max="4" width="7.5703125" style="18" bestFit="1" customWidth="1"/>
    <col min="5" max="5" width="19.5703125" style="18" customWidth="1"/>
    <col min="6" max="6" width="16.7109375" style="66" hidden="1" customWidth="1"/>
    <col min="7" max="7" width="22.7109375" style="18" customWidth="1"/>
    <col min="8" max="8" width="28.28515625" style="18" customWidth="1"/>
    <col min="9" max="9" width="15.28515625" style="66" hidden="1" customWidth="1"/>
    <col min="10" max="10" width="21.5703125" style="18" customWidth="1"/>
    <col min="11" max="11" width="28.28515625" style="18" customWidth="1"/>
    <col min="12" max="12" width="24.42578125" style="18" customWidth="1"/>
    <col min="13" max="13" width="46.7109375" style="19" customWidth="1"/>
    <col min="14" max="14" width="22" style="19" hidden="1" customWidth="1"/>
    <col min="15" max="15" width="31" style="19" hidden="1" customWidth="1"/>
    <col min="16" max="16" width="25.140625" style="18" hidden="1" customWidth="1"/>
    <col min="17" max="17" width="31.7109375" style="18" hidden="1" customWidth="1"/>
    <col min="18" max="18" width="34.28515625" style="18" hidden="1" customWidth="1"/>
    <col min="19" max="20" width="28.85546875" style="18" hidden="1" customWidth="1"/>
    <col min="21" max="21" width="28.85546875" style="56" hidden="1" customWidth="1"/>
    <col min="22" max="22" width="9.140625" style="53"/>
    <col min="23" max="16384" width="9.140625" style="54"/>
  </cols>
  <sheetData>
    <row r="1" spans="1:22" s="48" customFormat="1" ht="30" x14ac:dyDescent="0.25">
      <c r="A1" s="45" t="s">
        <v>2</v>
      </c>
      <c r="B1" s="45" t="s">
        <v>4</v>
      </c>
      <c r="C1" s="45" t="s">
        <v>8</v>
      </c>
      <c r="D1" s="45" t="s">
        <v>9</v>
      </c>
      <c r="E1" s="45" t="s">
        <v>60</v>
      </c>
      <c r="F1" s="62" t="s">
        <v>57</v>
      </c>
      <c r="G1" s="45" t="s">
        <v>67</v>
      </c>
      <c r="H1" s="45" t="s">
        <v>65</v>
      </c>
      <c r="I1" s="62" t="s">
        <v>58</v>
      </c>
      <c r="J1" s="45" t="s">
        <v>66</v>
      </c>
      <c r="K1" s="45" t="s">
        <v>56</v>
      </c>
      <c r="L1" s="46" t="s">
        <v>72</v>
      </c>
      <c r="M1" s="46" t="s">
        <v>64</v>
      </c>
      <c r="N1" s="45" t="s">
        <v>71</v>
      </c>
      <c r="O1" s="45" t="s">
        <v>70</v>
      </c>
      <c r="P1" s="45" t="s">
        <v>59</v>
      </c>
      <c r="Q1" s="45" t="s">
        <v>61</v>
      </c>
      <c r="R1" s="45" t="s">
        <v>62</v>
      </c>
      <c r="S1" s="45" t="s">
        <v>63</v>
      </c>
      <c r="T1" s="45" t="s">
        <v>69</v>
      </c>
      <c r="U1" s="26" t="s">
        <v>68</v>
      </c>
      <c r="V1" s="47"/>
    </row>
    <row r="2" spans="1:22" x14ac:dyDescent="0.25">
      <c r="A2" s="15">
        <v>2019</v>
      </c>
      <c r="B2" s="16">
        <v>2</v>
      </c>
      <c r="C2" s="50">
        <v>1</v>
      </c>
      <c r="D2" s="50">
        <v>0</v>
      </c>
      <c r="E2" s="51">
        <f>DATE(A2,B2,C2)+TIME(D2,0,0)</f>
        <v>43497</v>
      </c>
      <c r="F2" s="58">
        <v>24.5</v>
      </c>
      <c r="G2" s="17" t="s">
        <v>27</v>
      </c>
      <c r="H2" s="58">
        <v>12.8</v>
      </c>
      <c r="I2" s="60">
        <v>216</v>
      </c>
      <c r="J2" s="17" t="s">
        <v>27</v>
      </c>
      <c r="K2" s="60">
        <v>34.700000000000003</v>
      </c>
      <c r="N2" s="23">
        <f t="shared" ref="N2:N65" si="0">IF(G2="Valid", F2, NA())</f>
        <v>24.5</v>
      </c>
      <c r="O2" s="23">
        <f t="shared" ref="O2:O65" si="1">IF(G2="Valid", H2, NA())</f>
        <v>12.8</v>
      </c>
      <c r="P2" s="17">
        <f t="shared" ref="P2:P65" si="2">IF(J2="Valid", I2, NA())</f>
        <v>216</v>
      </c>
      <c r="Q2" s="17">
        <f t="shared" ref="Q2:Q65" si="3">IF(J2="Valid", K2, NA())</f>
        <v>34.700000000000003</v>
      </c>
      <c r="R2" s="55">
        <v>216</v>
      </c>
      <c r="S2" s="18">
        <v>34.700000000000003</v>
      </c>
      <c r="T2" s="18">
        <v>24.5</v>
      </c>
      <c r="U2" s="56">
        <v>12.8</v>
      </c>
    </row>
    <row r="3" spans="1:22" x14ac:dyDescent="0.25">
      <c r="A3" s="49">
        <f>A2</f>
        <v>2019</v>
      </c>
      <c r="B3" s="50">
        <f>B2</f>
        <v>2</v>
      </c>
      <c r="C3" s="50">
        <f>C2</f>
        <v>1</v>
      </c>
      <c r="D3" s="50">
        <f>IF(D2=23,0,D2+1)</f>
        <v>1</v>
      </c>
      <c r="E3" s="51">
        <f>E2+0.0416666666666666</f>
        <v>43497.041666666664</v>
      </c>
      <c r="F3" s="58">
        <v>11.9</v>
      </c>
      <c r="G3" s="17" t="s">
        <v>27</v>
      </c>
      <c r="H3" s="58">
        <v>12.9</v>
      </c>
      <c r="I3" s="60">
        <v>42.1</v>
      </c>
      <c r="J3" s="17" t="s">
        <v>27</v>
      </c>
      <c r="K3" s="60">
        <v>35.6</v>
      </c>
      <c r="N3" s="23">
        <f t="shared" si="0"/>
        <v>11.9</v>
      </c>
      <c r="O3" s="23">
        <f t="shared" si="1"/>
        <v>12.9</v>
      </c>
      <c r="P3" s="17">
        <f t="shared" si="2"/>
        <v>42.1</v>
      </c>
      <c r="Q3" s="17">
        <f t="shared" si="3"/>
        <v>35.6</v>
      </c>
      <c r="R3" s="18">
        <v>42.1</v>
      </c>
      <c r="S3" s="18">
        <v>35.6</v>
      </c>
      <c r="T3" s="18">
        <v>11.9</v>
      </c>
      <c r="U3" s="56">
        <v>12.9</v>
      </c>
    </row>
    <row r="4" spans="1:22" x14ac:dyDescent="0.25">
      <c r="A4" s="49">
        <f t="shared" ref="A4:A67" si="4">A3</f>
        <v>2019</v>
      </c>
      <c r="B4" s="50">
        <f t="shared" ref="B4:C24" si="5">B3</f>
        <v>2</v>
      </c>
      <c r="C4" s="50">
        <f t="shared" si="5"/>
        <v>1</v>
      </c>
      <c r="D4" s="50">
        <f t="shared" ref="D4:D67" si="6">IF(D3=23,0,D3+1)</f>
        <v>2</v>
      </c>
      <c r="E4" s="51">
        <f t="shared" ref="E4:E67" si="7">E3+0.0416666666666666</f>
        <v>43497.083333333328</v>
      </c>
      <c r="F4" s="58">
        <v>10.1</v>
      </c>
      <c r="G4" s="17" t="s">
        <v>27</v>
      </c>
      <c r="H4" s="58">
        <v>13.1</v>
      </c>
      <c r="I4" s="60">
        <v>21.3</v>
      </c>
      <c r="J4" s="17" t="s">
        <v>27</v>
      </c>
      <c r="K4" s="60">
        <v>35.700000000000003</v>
      </c>
      <c r="N4" s="23">
        <f t="shared" si="0"/>
        <v>10.1</v>
      </c>
      <c r="O4" s="23">
        <f t="shared" si="1"/>
        <v>13.1</v>
      </c>
      <c r="P4" s="17">
        <f t="shared" si="2"/>
        <v>21.3</v>
      </c>
      <c r="Q4" s="17">
        <f t="shared" si="3"/>
        <v>35.700000000000003</v>
      </c>
      <c r="R4" s="18">
        <v>21.3</v>
      </c>
      <c r="S4" s="18">
        <v>35.700000000000003</v>
      </c>
      <c r="T4" s="18">
        <v>10.1</v>
      </c>
      <c r="U4" s="56">
        <v>13.1</v>
      </c>
    </row>
    <row r="5" spans="1:22" x14ac:dyDescent="0.25">
      <c r="A5" s="49">
        <f t="shared" si="4"/>
        <v>2019</v>
      </c>
      <c r="B5" s="50">
        <f t="shared" si="5"/>
        <v>2</v>
      </c>
      <c r="C5" s="50">
        <f t="shared" si="5"/>
        <v>1</v>
      </c>
      <c r="D5" s="50">
        <f t="shared" si="6"/>
        <v>3</v>
      </c>
      <c r="E5" s="51">
        <f t="shared" si="7"/>
        <v>43497.124999999993</v>
      </c>
      <c r="F5" s="58">
        <v>12.5</v>
      </c>
      <c r="G5" s="17" t="s">
        <v>27</v>
      </c>
      <c r="H5" s="58">
        <v>13.1</v>
      </c>
      <c r="I5" s="60">
        <v>25.5</v>
      </c>
      <c r="J5" s="17" t="s">
        <v>27</v>
      </c>
      <c r="K5" s="60">
        <v>35.9</v>
      </c>
      <c r="N5" s="23">
        <f t="shared" si="0"/>
        <v>12.5</v>
      </c>
      <c r="O5" s="23">
        <f t="shared" si="1"/>
        <v>13.1</v>
      </c>
      <c r="P5" s="17">
        <f t="shared" si="2"/>
        <v>25.5</v>
      </c>
      <c r="Q5" s="17">
        <f t="shared" si="3"/>
        <v>35.9</v>
      </c>
      <c r="R5" s="18">
        <v>25.5</v>
      </c>
      <c r="S5" s="18">
        <v>35.9</v>
      </c>
      <c r="T5" s="18">
        <v>12.5</v>
      </c>
      <c r="U5" s="56">
        <v>13.1</v>
      </c>
    </row>
    <row r="6" spans="1:22" x14ac:dyDescent="0.25">
      <c r="A6" s="49">
        <f t="shared" si="4"/>
        <v>2019</v>
      </c>
      <c r="B6" s="50">
        <f t="shared" si="5"/>
        <v>2</v>
      </c>
      <c r="C6" s="50">
        <f t="shared" si="5"/>
        <v>1</v>
      </c>
      <c r="D6" s="50">
        <f t="shared" si="6"/>
        <v>4</v>
      </c>
      <c r="E6" s="51">
        <f t="shared" si="7"/>
        <v>43497.166666666657</v>
      </c>
      <c r="F6" s="58">
        <v>12.9</v>
      </c>
      <c r="G6" s="17" t="s">
        <v>27</v>
      </c>
      <c r="H6" s="58">
        <v>13</v>
      </c>
      <c r="I6" s="60">
        <v>34.700000000000003</v>
      </c>
      <c r="J6" s="17" t="s">
        <v>27</v>
      </c>
      <c r="K6" s="60">
        <v>36</v>
      </c>
      <c r="N6" s="23">
        <f t="shared" si="0"/>
        <v>12.9</v>
      </c>
      <c r="O6" s="23">
        <f t="shared" si="1"/>
        <v>13</v>
      </c>
      <c r="P6" s="17">
        <f t="shared" si="2"/>
        <v>34.700000000000003</v>
      </c>
      <c r="Q6" s="17">
        <f t="shared" si="3"/>
        <v>36</v>
      </c>
      <c r="R6" s="18">
        <v>34.700000000000003</v>
      </c>
      <c r="S6" s="18">
        <v>36</v>
      </c>
      <c r="T6" s="18">
        <v>12.9</v>
      </c>
      <c r="U6" s="56">
        <v>13</v>
      </c>
    </row>
    <row r="7" spans="1:22" x14ac:dyDescent="0.25">
      <c r="A7" s="49">
        <f t="shared" si="4"/>
        <v>2019</v>
      </c>
      <c r="B7" s="50">
        <f t="shared" si="5"/>
        <v>2</v>
      </c>
      <c r="C7" s="50">
        <f t="shared" si="5"/>
        <v>1</v>
      </c>
      <c r="D7" s="50">
        <f t="shared" si="6"/>
        <v>5</v>
      </c>
      <c r="E7" s="51">
        <f t="shared" si="7"/>
        <v>43497.208333333321</v>
      </c>
      <c r="F7" s="58">
        <v>10.4</v>
      </c>
      <c r="G7" s="17" t="s">
        <v>27</v>
      </c>
      <c r="H7" s="58">
        <v>12.6</v>
      </c>
      <c r="I7" s="60">
        <v>43.4</v>
      </c>
      <c r="J7" s="17" t="s">
        <v>27</v>
      </c>
      <c r="K7" s="60">
        <v>36.200000000000003</v>
      </c>
      <c r="N7" s="23">
        <f t="shared" si="0"/>
        <v>10.4</v>
      </c>
      <c r="O7" s="23">
        <f t="shared" si="1"/>
        <v>12.6</v>
      </c>
      <c r="P7" s="17">
        <f t="shared" si="2"/>
        <v>43.4</v>
      </c>
      <c r="Q7" s="17">
        <f t="shared" si="3"/>
        <v>36.200000000000003</v>
      </c>
      <c r="R7" s="18">
        <v>43.4</v>
      </c>
      <c r="S7" s="18">
        <v>36.200000000000003</v>
      </c>
      <c r="T7" s="18">
        <v>10.4</v>
      </c>
      <c r="U7" s="56">
        <v>12.6</v>
      </c>
    </row>
    <row r="8" spans="1:22" x14ac:dyDescent="0.25">
      <c r="A8" s="49">
        <v>2019</v>
      </c>
      <c r="B8" s="50">
        <v>2</v>
      </c>
      <c r="C8" s="50">
        <f t="shared" si="5"/>
        <v>1</v>
      </c>
      <c r="D8" s="50">
        <f t="shared" si="6"/>
        <v>6</v>
      </c>
      <c r="E8" s="51">
        <f t="shared" si="7"/>
        <v>43497.249999999985</v>
      </c>
      <c r="F8" s="58">
        <v>13.3</v>
      </c>
      <c r="G8" s="17" t="s">
        <v>27</v>
      </c>
      <c r="H8" s="58">
        <v>12.2</v>
      </c>
      <c r="I8" s="60">
        <v>28.4</v>
      </c>
      <c r="J8" s="17" t="s">
        <v>27</v>
      </c>
      <c r="K8" s="60">
        <v>35.1</v>
      </c>
      <c r="N8" s="23">
        <f t="shared" si="0"/>
        <v>13.3</v>
      </c>
      <c r="O8" s="23">
        <f t="shared" si="1"/>
        <v>12.2</v>
      </c>
      <c r="P8" s="17">
        <f t="shared" si="2"/>
        <v>28.4</v>
      </c>
      <c r="Q8" s="17">
        <f t="shared" si="3"/>
        <v>35.1</v>
      </c>
      <c r="R8" s="18">
        <v>28.4</v>
      </c>
      <c r="S8" s="18">
        <v>35.1</v>
      </c>
      <c r="T8" s="18">
        <v>13.3</v>
      </c>
      <c r="U8" s="56">
        <v>12.2</v>
      </c>
    </row>
    <row r="9" spans="1:22" x14ac:dyDescent="0.25">
      <c r="A9" s="49">
        <f t="shared" si="4"/>
        <v>2019</v>
      </c>
      <c r="B9" s="50">
        <f t="shared" si="5"/>
        <v>2</v>
      </c>
      <c r="C9" s="50">
        <f t="shared" si="5"/>
        <v>1</v>
      </c>
      <c r="D9" s="50">
        <f t="shared" si="6"/>
        <v>7</v>
      </c>
      <c r="E9" s="51">
        <f t="shared" si="7"/>
        <v>43497.29166666665</v>
      </c>
      <c r="F9" s="58">
        <v>7.8</v>
      </c>
      <c r="G9" s="17" t="s">
        <v>27</v>
      </c>
      <c r="H9" s="58">
        <v>11.5</v>
      </c>
      <c r="I9" s="60">
        <v>16.399999999999999</v>
      </c>
      <c r="J9" s="17" t="s">
        <v>27</v>
      </c>
      <c r="K9" s="60">
        <v>32.700000000000003</v>
      </c>
      <c r="N9" s="23">
        <f t="shared" si="0"/>
        <v>7.8</v>
      </c>
      <c r="O9" s="23">
        <f t="shared" si="1"/>
        <v>11.5</v>
      </c>
      <c r="P9" s="17">
        <f t="shared" si="2"/>
        <v>16.399999999999999</v>
      </c>
      <c r="Q9" s="17">
        <f t="shared" si="3"/>
        <v>32.700000000000003</v>
      </c>
      <c r="R9" s="18">
        <v>16.399999999999999</v>
      </c>
      <c r="S9" s="18">
        <v>32.700000000000003</v>
      </c>
      <c r="T9" s="18">
        <v>7.8</v>
      </c>
      <c r="U9" s="56">
        <v>11.5</v>
      </c>
    </row>
    <row r="10" spans="1:22" x14ac:dyDescent="0.25">
      <c r="A10" s="49">
        <f t="shared" si="4"/>
        <v>2019</v>
      </c>
      <c r="B10" s="50">
        <f t="shared" si="5"/>
        <v>2</v>
      </c>
      <c r="C10" s="50">
        <f t="shared" si="5"/>
        <v>1</v>
      </c>
      <c r="D10" s="50">
        <f t="shared" si="6"/>
        <v>8</v>
      </c>
      <c r="E10" s="51">
        <f t="shared" si="7"/>
        <v>43497.333333333314</v>
      </c>
      <c r="F10" s="58">
        <v>9.3000000000000007</v>
      </c>
      <c r="G10" s="17" t="s">
        <v>27</v>
      </c>
      <c r="H10" s="58">
        <v>11.2</v>
      </c>
      <c r="I10" s="60">
        <v>17.7</v>
      </c>
      <c r="J10" s="17" t="s">
        <v>27</v>
      </c>
      <c r="K10" s="60">
        <v>32.299999999999997</v>
      </c>
      <c r="N10" s="23">
        <f t="shared" si="0"/>
        <v>9.3000000000000007</v>
      </c>
      <c r="O10" s="23">
        <f t="shared" si="1"/>
        <v>11.2</v>
      </c>
      <c r="P10" s="17">
        <f t="shared" si="2"/>
        <v>17.7</v>
      </c>
      <c r="Q10" s="17">
        <f t="shared" si="3"/>
        <v>32.299999999999997</v>
      </c>
      <c r="R10" s="18">
        <v>17.7</v>
      </c>
      <c r="S10" s="18">
        <v>32.299999999999997</v>
      </c>
      <c r="T10" s="18">
        <v>9.3000000000000007</v>
      </c>
      <c r="U10" s="56">
        <v>11.2</v>
      </c>
    </row>
    <row r="11" spans="1:22" x14ac:dyDescent="0.25">
      <c r="A11" s="49">
        <f t="shared" si="4"/>
        <v>2019</v>
      </c>
      <c r="B11" s="50">
        <f t="shared" si="5"/>
        <v>2</v>
      </c>
      <c r="C11" s="50">
        <f t="shared" si="5"/>
        <v>1</v>
      </c>
      <c r="D11" s="50">
        <f t="shared" si="6"/>
        <v>9</v>
      </c>
      <c r="E11" s="51">
        <f t="shared" si="7"/>
        <v>43497.374999999978</v>
      </c>
      <c r="F11" s="58">
        <v>8.4</v>
      </c>
      <c r="G11" s="17" t="s">
        <v>27</v>
      </c>
      <c r="H11" s="58">
        <v>11.3</v>
      </c>
      <c r="I11" s="60">
        <v>54.1</v>
      </c>
      <c r="J11" s="17" t="s">
        <v>27</v>
      </c>
      <c r="K11" s="60">
        <v>33.799999999999997</v>
      </c>
      <c r="N11" s="23">
        <f t="shared" si="0"/>
        <v>8.4</v>
      </c>
      <c r="O11" s="23">
        <f t="shared" si="1"/>
        <v>11.3</v>
      </c>
      <c r="P11" s="17">
        <f t="shared" si="2"/>
        <v>54.1</v>
      </c>
      <c r="Q11" s="17">
        <f t="shared" si="3"/>
        <v>33.799999999999997</v>
      </c>
      <c r="R11" s="18">
        <v>54.1</v>
      </c>
      <c r="S11" s="18">
        <v>33.799999999999997</v>
      </c>
      <c r="T11" s="18">
        <v>8.4</v>
      </c>
      <c r="U11" s="56">
        <v>11.3</v>
      </c>
    </row>
    <row r="12" spans="1:22" x14ac:dyDescent="0.25">
      <c r="A12" s="49">
        <f t="shared" si="4"/>
        <v>2019</v>
      </c>
      <c r="B12" s="50">
        <f t="shared" si="5"/>
        <v>2</v>
      </c>
      <c r="C12" s="50">
        <f t="shared" si="5"/>
        <v>1</v>
      </c>
      <c r="D12" s="50">
        <f t="shared" si="6"/>
        <v>10</v>
      </c>
      <c r="E12" s="51">
        <f t="shared" si="7"/>
        <v>43497.416666666642</v>
      </c>
      <c r="F12" s="58">
        <v>7.8</v>
      </c>
      <c r="G12" s="17" t="s">
        <v>27</v>
      </c>
      <c r="H12" s="58">
        <v>11.2</v>
      </c>
      <c r="I12" s="60">
        <v>19</v>
      </c>
      <c r="J12" s="17" t="s">
        <v>27</v>
      </c>
      <c r="K12" s="60">
        <v>33.700000000000003</v>
      </c>
      <c r="N12" s="23">
        <f t="shared" si="0"/>
        <v>7.8</v>
      </c>
      <c r="O12" s="23">
        <f t="shared" si="1"/>
        <v>11.2</v>
      </c>
      <c r="P12" s="17">
        <f t="shared" si="2"/>
        <v>19</v>
      </c>
      <c r="Q12" s="17">
        <f t="shared" si="3"/>
        <v>33.700000000000003</v>
      </c>
      <c r="R12" s="18">
        <v>19</v>
      </c>
      <c r="S12" s="18">
        <v>33.700000000000003</v>
      </c>
      <c r="T12" s="18">
        <v>7.8</v>
      </c>
      <c r="U12" s="56">
        <v>11.2</v>
      </c>
    </row>
    <row r="13" spans="1:22" x14ac:dyDescent="0.25">
      <c r="A13" s="49">
        <f t="shared" si="4"/>
        <v>2019</v>
      </c>
      <c r="B13" s="50">
        <f t="shared" si="5"/>
        <v>2</v>
      </c>
      <c r="C13" s="50">
        <f t="shared" si="5"/>
        <v>1</v>
      </c>
      <c r="D13" s="50">
        <f t="shared" si="6"/>
        <v>11</v>
      </c>
      <c r="E13" s="51">
        <f t="shared" si="7"/>
        <v>43497.458333333307</v>
      </c>
      <c r="F13" s="58">
        <v>11.4</v>
      </c>
      <c r="G13" s="17" t="s">
        <v>27</v>
      </c>
      <c r="H13" s="58">
        <v>11.2</v>
      </c>
      <c r="I13" s="60">
        <v>23.5</v>
      </c>
      <c r="J13" s="17" t="s">
        <v>27</v>
      </c>
      <c r="K13" s="60">
        <v>33.799999999999997</v>
      </c>
      <c r="N13" s="23">
        <f t="shared" si="0"/>
        <v>11.4</v>
      </c>
      <c r="O13" s="23">
        <f t="shared" si="1"/>
        <v>11.2</v>
      </c>
      <c r="P13" s="17">
        <f t="shared" si="2"/>
        <v>23.5</v>
      </c>
      <c r="Q13" s="17">
        <f t="shared" si="3"/>
        <v>33.799999999999997</v>
      </c>
      <c r="R13" s="18">
        <v>23.5</v>
      </c>
      <c r="S13" s="18">
        <v>33.799999999999997</v>
      </c>
      <c r="T13" s="18">
        <v>11.4</v>
      </c>
      <c r="U13" s="56">
        <v>11.2</v>
      </c>
    </row>
    <row r="14" spans="1:22" x14ac:dyDescent="0.25">
      <c r="A14" s="49">
        <f t="shared" si="4"/>
        <v>2019</v>
      </c>
      <c r="B14" s="50">
        <f t="shared" si="5"/>
        <v>2</v>
      </c>
      <c r="C14" s="50">
        <f t="shared" si="5"/>
        <v>1</v>
      </c>
      <c r="D14" s="50">
        <f t="shared" si="6"/>
        <v>12</v>
      </c>
      <c r="E14" s="51">
        <f t="shared" si="7"/>
        <v>43497.499999999971</v>
      </c>
      <c r="F14" s="58">
        <v>9.3000000000000007</v>
      </c>
      <c r="G14" s="17" t="s">
        <v>27</v>
      </c>
      <c r="H14" s="58">
        <v>11.1</v>
      </c>
      <c r="I14" s="60">
        <v>24.1</v>
      </c>
      <c r="J14" s="17" t="s">
        <v>27</v>
      </c>
      <c r="K14" s="60">
        <v>34</v>
      </c>
      <c r="N14" s="23">
        <f t="shared" si="0"/>
        <v>9.3000000000000007</v>
      </c>
      <c r="O14" s="23">
        <f t="shared" si="1"/>
        <v>11.1</v>
      </c>
      <c r="P14" s="17">
        <f t="shared" si="2"/>
        <v>24.1</v>
      </c>
      <c r="Q14" s="17">
        <f t="shared" si="3"/>
        <v>34</v>
      </c>
      <c r="R14" s="18">
        <v>24.1</v>
      </c>
      <c r="S14" s="18">
        <v>34</v>
      </c>
      <c r="T14" s="18">
        <v>9.3000000000000007</v>
      </c>
      <c r="U14" s="56">
        <v>11.1</v>
      </c>
    </row>
    <row r="15" spans="1:22" x14ac:dyDescent="0.25">
      <c r="A15" s="49">
        <f t="shared" si="4"/>
        <v>2019</v>
      </c>
      <c r="B15" s="50">
        <f t="shared" si="5"/>
        <v>2</v>
      </c>
      <c r="C15" s="50">
        <f t="shared" si="5"/>
        <v>1</v>
      </c>
      <c r="D15" s="50">
        <f t="shared" si="6"/>
        <v>13</v>
      </c>
      <c r="E15" s="51">
        <f t="shared" si="7"/>
        <v>43497.541666666635</v>
      </c>
      <c r="F15" s="58">
        <v>16.2</v>
      </c>
      <c r="G15" s="17" t="s">
        <v>27</v>
      </c>
      <c r="H15" s="58">
        <v>11.4</v>
      </c>
      <c r="I15" s="60">
        <v>29.9</v>
      </c>
      <c r="J15" s="17" t="s">
        <v>27</v>
      </c>
      <c r="K15" s="60">
        <v>34.5</v>
      </c>
      <c r="N15" s="23">
        <f t="shared" si="0"/>
        <v>16.2</v>
      </c>
      <c r="O15" s="23">
        <f t="shared" si="1"/>
        <v>11.4</v>
      </c>
      <c r="P15" s="17">
        <f t="shared" si="2"/>
        <v>29.9</v>
      </c>
      <c r="Q15" s="17">
        <f t="shared" si="3"/>
        <v>34.5</v>
      </c>
      <c r="R15" s="18">
        <v>29.9</v>
      </c>
      <c r="S15" s="18">
        <v>34.5</v>
      </c>
      <c r="T15" s="18">
        <v>16.2</v>
      </c>
      <c r="U15" s="56">
        <v>11.4</v>
      </c>
    </row>
    <row r="16" spans="1:22" x14ac:dyDescent="0.25">
      <c r="A16" s="49">
        <f t="shared" si="4"/>
        <v>2019</v>
      </c>
      <c r="B16" s="50">
        <f t="shared" si="5"/>
        <v>2</v>
      </c>
      <c r="C16" s="50">
        <f t="shared" si="5"/>
        <v>1</v>
      </c>
      <c r="D16" s="50">
        <f t="shared" si="6"/>
        <v>14</v>
      </c>
      <c r="E16" s="51">
        <f t="shared" si="7"/>
        <v>43497.583333333299</v>
      </c>
      <c r="F16" s="58">
        <v>9.5</v>
      </c>
      <c r="G16" s="17" t="s">
        <v>27</v>
      </c>
      <c r="H16" s="58">
        <v>11.4</v>
      </c>
      <c r="I16" s="60">
        <v>21</v>
      </c>
      <c r="J16" s="17" t="s">
        <v>27</v>
      </c>
      <c r="K16" s="60">
        <v>34.6</v>
      </c>
      <c r="N16" s="23">
        <f t="shared" si="0"/>
        <v>9.5</v>
      </c>
      <c r="O16" s="23">
        <f t="shared" si="1"/>
        <v>11.4</v>
      </c>
      <c r="P16" s="17">
        <f t="shared" si="2"/>
        <v>21</v>
      </c>
      <c r="Q16" s="17">
        <f t="shared" si="3"/>
        <v>34.6</v>
      </c>
      <c r="R16" s="18">
        <v>21</v>
      </c>
      <c r="S16" s="18">
        <v>34.6</v>
      </c>
      <c r="T16" s="18">
        <v>9.5</v>
      </c>
      <c r="U16" s="56">
        <v>11.4</v>
      </c>
    </row>
    <row r="17" spans="1:21" x14ac:dyDescent="0.25">
      <c r="A17" s="49">
        <f t="shared" si="4"/>
        <v>2019</v>
      </c>
      <c r="B17" s="50">
        <f t="shared" si="5"/>
        <v>2</v>
      </c>
      <c r="C17" s="50">
        <f t="shared" si="5"/>
        <v>1</v>
      </c>
      <c r="D17" s="50">
        <f t="shared" si="6"/>
        <v>15</v>
      </c>
      <c r="E17" s="51">
        <f t="shared" si="7"/>
        <v>43497.624999999964</v>
      </c>
      <c r="F17" s="58">
        <v>11.7</v>
      </c>
      <c r="G17" s="17" t="s">
        <v>27</v>
      </c>
      <c r="H17" s="58">
        <v>11.5</v>
      </c>
      <c r="I17" s="60">
        <v>25.6</v>
      </c>
      <c r="J17" s="17" t="s">
        <v>27</v>
      </c>
      <c r="K17" s="60">
        <v>34.9</v>
      </c>
      <c r="N17" s="23">
        <f t="shared" si="0"/>
        <v>11.7</v>
      </c>
      <c r="O17" s="23">
        <f t="shared" si="1"/>
        <v>11.5</v>
      </c>
      <c r="P17" s="17">
        <f t="shared" si="2"/>
        <v>25.6</v>
      </c>
      <c r="Q17" s="17">
        <f t="shared" si="3"/>
        <v>34.9</v>
      </c>
      <c r="R17" s="18">
        <v>25.6</v>
      </c>
      <c r="S17" s="18">
        <v>34.9</v>
      </c>
      <c r="T17" s="18">
        <v>11.7</v>
      </c>
      <c r="U17" s="56">
        <v>11.5</v>
      </c>
    </row>
    <row r="18" spans="1:21" x14ac:dyDescent="0.25">
      <c r="A18" s="49">
        <f t="shared" si="4"/>
        <v>2019</v>
      </c>
      <c r="B18" s="50">
        <f t="shared" si="5"/>
        <v>2</v>
      </c>
      <c r="C18" s="50">
        <f t="shared" si="5"/>
        <v>1</v>
      </c>
      <c r="D18" s="50">
        <f t="shared" si="6"/>
        <v>16</v>
      </c>
      <c r="E18" s="51">
        <f t="shared" si="7"/>
        <v>43497.666666666628</v>
      </c>
      <c r="F18" s="58">
        <v>10.7</v>
      </c>
      <c r="G18" s="17" t="s">
        <v>27</v>
      </c>
      <c r="H18" s="58">
        <v>11.5</v>
      </c>
      <c r="I18" s="60">
        <v>22.2</v>
      </c>
      <c r="J18" s="17" t="s">
        <v>27</v>
      </c>
      <c r="K18" s="60">
        <v>35</v>
      </c>
      <c r="N18" s="23">
        <f t="shared" si="0"/>
        <v>10.7</v>
      </c>
      <c r="O18" s="23">
        <f t="shared" si="1"/>
        <v>11.5</v>
      </c>
      <c r="P18" s="17">
        <f t="shared" si="2"/>
        <v>22.2</v>
      </c>
      <c r="Q18" s="17">
        <f t="shared" si="3"/>
        <v>35</v>
      </c>
      <c r="R18" s="18">
        <v>22.2</v>
      </c>
      <c r="S18" s="18">
        <v>35</v>
      </c>
      <c r="T18" s="18">
        <v>10.7</v>
      </c>
      <c r="U18" s="56">
        <v>11.5</v>
      </c>
    </row>
    <row r="19" spans="1:21" x14ac:dyDescent="0.25">
      <c r="A19" s="49">
        <f t="shared" si="4"/>
        <v>2019</v>
      </c>
      <c r="B19" s="50">
        <f t="shared" si="5"/>
        <v>2</v>
      </c>
      <c r="C19" s="50">
        <f t="shared" si="5"/>
        <v>1</v>
      </c>
      <c r="D19" s="50">
        <f t="shared" si="6"/>
        <v>17</v>
      </c>
      <c r="E19" s="51">
        <f t="shared" si="7"/>
        <v>43497.708333333292</v>
      </c>
      <c r="F19" s="58">
        <v>11.1</v>
      </c>
      <c r="G19" s="17" t="s">
        <v>27</v>
      </c>
      <c r="H19" s="58">
        <v>11.5</v>
      </c>
      <c r="I19" s="60">
        <v>30.3</v>
      </c>
      <c r="J19" s="17" t="s">
        <v>27</v>
      </c>
      <c r="K19" s="60">
        <v>35.299999999999997</v>
      </c>
      <c r="N19" s="23">
        <f t="shared" si="0"/>
        <v>11.1</v>
      </c>
      <c r="O19" s="23">
        <f t="shared" si="1"/>
        <v>11.5</v>
      </c>
      <c r="P19" s="17">
        <f t="shared" si="2"/>
        <v>30.3</v>
      </c>
      <c r="Q19" s="17">
        <f t="shared" si="3"/>
        <v>35.299999999999997</v>
      </c>
      <c r="R19" s="18">
        <v>30.3</v>
      </c>
      <c r="S19" s="18">
        <v>35.299999999999997</v>
      </c>
      <c r="T19" s="18">
        <v>11.1</v>
      </c>
      <c r="U19" s="56">
        <v>11.5</v>
      </c>
    </row>
    <row r="20" spans="1:21" x14ac:dyDescent="0.25">
      <c r="A20" s="49">
        <f t="shared" si="4"/>
        <v>2019</v>
      </c>
      <c r="B20" s="50">
        <f t="shared" si="5"/>
        <v>2</v>
      </c>
      <c r="C20" s="50">
        <f t="shared" si="5"/>
        <v>1</v>
      </c>
      <c r="D20" s="50">
        <f t="shared" si="6"/>
        <v>18</v>
      </c>
      <c r="E20" s="51">
        <f t="shared" si="7"/>
        <v>43497.749999999956</v>
      </c>
      <c r="F20" s="58">
        <v>8.5</v>
      </c>
      <c r="G20" s="17" t="s">
        <v>27</v>
      </c>
      <c r="H20" s="58">
        <v>11.3</v>
      </c>
      <c r="I20" s="60">
        <v>21.1</v>
      </c>
      <c r="J20" s="17" t="s">
        <v>27</v>
      </c>
      <c r="K20" s="60">
        <v>35.200000000000003</v>
      </c>
      <c r="N20" s="23">
        <f t="shared" si="0"/>
        <v>8.5</v>
      </c>
      <c r="O20" s="23">
        <f t="shared" si="1"/>
        <v>11.3</v>
      </c>
      <c r="P20" s="17">
        <f t="shared" si="2"/>
        <v>21.1</v>
      </c>
      <c r="Q20" s="17">
        <f t="shared" si="3"/>
        <v>35.200000000000003</v>
      </c>
      <c r="R20" s="18">
        <v>21.1</v>
      </c>
      <c r="S20" s="18">
        <v>35.200000000000003</v>
      </c>
      <c r="T20" s="18">
        <v>8.5</v>
      </c>
      <c r="U20" s="56">
        <v>11.3</v>
      </c>
    </row>
    <row r="21" spans="1:21" x14ac:dyDescent="0.25">
      <c r="A21" s="49">
        <f t="shared" si="4"/>
        <v>2019</v>
      </c>
      <c r="B21" s="50">
        <f t="shared" si="5"/>
        <v>2</v>
      </c>
      <c r="C21" s="50">
        <f t="shared" si="5"/>
        <v>1</v>
      </c>
      <c r="D21" s="50">
        <f t="shared" si="6"/>
        <v>19</v>
      </c>
      <c r="E21" s="51">
        <f t="shared" si="7"/>
        <v>43497.791666666621</v>
      </c>
      <c r="F21" s="58">
        <v>10</v>
      </c>
      <c r="G21" s="17" t="s">
        <v>27</v>
      </c>
      <c r="H21" s="58">
        <v>11.3</v>
      </c>
      <c r="I21" s="60">
        <v>31.3</v>
      </c>
      <c r="J21" s="17" t="s">
        <v>27</v>
      </c>
      <c r="K21" s="60">
        <v>35.5</v>
      </c>
      <c r="N21" s="23">
        <f t="shared" si="0"/>
        <v>10</v>
      </c>
      <c r="O21" s="23">
        <f t="shared" si="1"/>
        <v>11.3</v>
      </c>
      <c r="P21" s="17">
        <f t="shared" si="2"/>
        <v>31.3</v>
      </c>
      <c r="Q21" s="17">
        <f t="shared" si="3"/>
        <v>35.5</v>
      </c>
      <c r="R21" s="18">
        <v>31.3</v>
      </c>
      <c r="S21" s="18">
        <v>35.5</v>
      </c>
      <c r="T21" s="18">
        <v>10</v>
      </c>
      <c r="U21" s="56">
        <v>11.3</v>
      </c>
    </row>
    <row r="22" spans="1:21" x14ac:dyDescent="0.25">
      <c r="A22" s="49">
        <f t="shared" si="4"/>
        <v>2019</v>
      </c>
      <c r="B22" s="50">
        <f t="shared" si="5"/>
        <v>2</v>
      </c>
      <c r="C22" s="50">
        <f t="shared" si="5"/>
        <v>1</v>
      </c>
      <c r="D22" s="50">
        <f t="shared" si="6"/>
        <v>20</v>
      </c>
      <c r="E22" s="51">
        <f t="shared" si="7"/>
        <v>43497.833333333285</v>
      </c>
      <c r="F22" s="58">
        <v>10.5</v>
      </c>
      <c r="G22" s="17" t="s">
        <v>27</v>
      </c>
      <c r="H22" s="58">
        <v>11.2</v>
      </c>
      <c r="I22" s="60">
        <v>39.700000000000003</v>
      </c>
      <c r="J22" s="17" t="s">
        <v>27</v>
      </c>
      <c r="K22" s="60">
        <v>36.200000000000003</v>
      </c>
      <c r="N22" s="23">
        <f t="shared" si="0"/>
        <v>10.5</v>
      </c>
      <c r="O22" s="23">
        <f t="shared" si="1"/>
        <v>11.2</v>
      </c>
      <c r="P22" s="17">
        <f t="shared" si="2"/>
        <v>39.700000000000003</v>
      </c>
      <c r="Q22" s="17">
        <f t="shared" si="3"/>
        <v>36.200000000000003</v>
      </c>
      <c r="R22" s="18">
        <v>39.700000000000003</v>
      </c>
      <c r="S22" s="18">
        <v>36.200000000000003</v>
      </c>
      <c r="T22" s="18">
        <v>10.5</v>
      </c>
      <c r="U22" s="56">
        <v>11.2</v>
      </c>
    </row>
    <row r="23" spans="1:21" x14ac:dyDescent="0.25">
      <c r="A23" s="49">
        <f t="shared" si="4"/>
        <v>2019</v>
      </c>
      <c r="B23" s="50">
        <f t="shared" si="5"/>
        <v>2</v>
      </c>
      <c r="C23" s="50">
        <f t="shared" si="5"/>
        <v>1</v>
      </c>
      <c r="D23" s="50">
        <f t="shared" si="6"/>
        <v>21</v>
      </c>
      <c r="E23" s="51">
        <f t="shared" si="7"/>
        <v>43497.874999999949</v>
      </c>
      <c r="F23" s="58">
        <v>8.8000000000000007</v>
      </c>
      <c r="G23" s="17" t="s">
        <v>27</v>
      </c>
      <c r="H23" s="58">
        <v>11.1</v>
      </c>
      <c r="I23" s="60">
        <v>22.8</v>
      </c>
      <c r="J23" s="17" t="s">
        <v>27</v>
      </c>
      <c r="K23" s="60">
        <v>35.799999999999997</v>
      </c>
      <c r="N23" s="23">
        <f t="shared" si="0"/>
        <v>8.8000000000000007</v>
      </c>
      <c r="O23" s="23">
        <f t="shared" si="1"/>
        <v>11.1</v>
      </c>
      <c r="P23" s="17">
        <f t="shared" si="2"/>
        <v>22.8</v>
      </c>
      <c r="Q23" s="17">
        <f t="shared" si="3"/>
        <v>35.799999999999997</v>
      </c>
      <c r="R23" s="18">
        <v>22.8</v>
      </c>
      <c r="S23" s="18">
        <v>35.799999999999997</v>
      </c>
      <c r="T23" s="18">
        <v>8.8000000000000007</v>
      </c>
      <c r="U23" s="56">
        <v>11.1</v>
      </c>
    </row>
    <row r="24" spans="1:21" x14ac:dyDescent="0.25">
      <c r="A24" s="49">
        <f t="shared" si="4"/>
        <v>2019</v>
      </c>
      <c r="B24" s="50">
        <f t="shared" si="5"/>
        <v>2</v>
      </c>
      <c r="C24" s="50">
        <f t="shared" si="5"/>
        <v>1</v>
      </c>
      <c r="D24" s="50">
        <f t="shared" si="6"/>
        <v>22</v>
      </c>
      <c r="E24" s="51">
        <f t="shared" si="7"/>
        <v>43497.916666666613</v>
      </c>
      <c r="F24" s="58">
        <v>5.6</v>
      </c>
      <c r="G24" s="17" t="s">
        <v>27</v>
      </c>
      <c r="H24" s="58">
        <v>10.9</v>
      </c>
      <c r="I24" s="60">
        <v>17.5</v>
      </c>
      <c r="J24" s="17" t="s">
        <v>27</v>
      </c>
      <c r="K24" s="60">
        <v>35.4</v>
      </c>
      <c r="N24" s="23">
        <f t="shared" si="0"/>
        <v>5.6</v>
      </c>
      <c r="O24" s="23">
        <f t="shared" si="1"/>
        <v>10.9</v>
      </c>
      <c r="P24" s="17">
        <f t="shared" si="2"/>
        <v>17.5</v>
      </c>
      <c r="Q24" s="17">
        <f t="shared" si="3"/>
        <v>35.4</v>
      </c>
      <c r="R24" s="18">
        <v>17.5</v>
      </c>
      <c r="S24" s="18">
        <v>35.4</v>
      </c>
      <c r="T24" s="18">
        <v>5.6</v>
      </c>
      <c r="U24" s="56">
        <v>10.9</v>
      </c>
    </row>
    <row r="25" spans="1:21" x14ac:dyDescent="0.25">
      <c r="A25" s="49">
        <f t="shared" si="4"/>
        <v>2019</v>
      </c>
      <c r="B25" s="50">
        <f>B24</f>
        <v>2</v>
      </c>
      <c r="C25" s="50">
        <f t="shared" ref="C25" si="8">C24</f>
        <v>1</v>
      </c>
      <c r="D25" s="50">
        <f t="shared" si="6"/>
        <v>23</v>
      </c>
      <c r="E25" s="51">
        <f t="shared" si="7"/>
        <v>43497.958333333278</v>
      </c>
      <c r="F25" s="58">
        <v>5.9</v>
      </c>
      <c r="G25" s="17" t="s">
        <v>27</v>
      </c>
      <c r="H25" s="58">
        <v>10.6</v>
      </c>
      <c r="I25" s="60">
        <v>13.6</v>
      </c>
      <c r="J25" s="17" t="s">
        <v>27</v>
      </c>
      <c r="K25" s="60">
        <v>34.799999999999997</v>
      </c>
      <c r="N25" s="23">
        <f t="shared" si="0"/>
        <v>5.9</v>
      </c>
      <c r="O25" s="23">
        <f t="shared" si="1"/>
        <v>10.6</v>
      </c>
      <c r="P25" s="17">
        <f t="shared" si="2"/>
        <v>13.6</v>
      </c>
      <c r="Q25" s="17">
        <f t="shared" si="3"/>
        <v>34.799999999999997</v>
      </c>
      <c r="R25" s="18">
        <v>13.6</v>
      </c>
      <c r="S25" s="18">
        <v>34.799999999999997</v>
      </c>
      <c r="T25" s="18">
        <v>5.9</v>
      </c>
      <c r="U25" s="56">
        <v>10.6</v>
      </c>
    </row>
    <row r="26" spans="1:21" x14ac:dyDescent="0.25">
      <c r="A26" s="49">
        <f t="shared" si="4"/>
        <v>2019</v>
      </c>
      <c r="B26" s="50">
        <f t="shared" ref="B26" si="9">B25</f>
        <v>2</v>
      </c>
      <c r="C26" s="50">
        <f>C2+1</f>
        <v>2</v>
      </c>
      <c r="D26" s="50">
        <f t="shared" si="6"/>
        <v>0</v>
      </c>
      <c r="E26" s="51">
        <f t="shared" si="7"/>
        <v>43497.999999999942</v>
      </c>
      <c r="F26" s="58">
        <v>6.7</v>
      </c>
      <c r="G26" s="17" t="s">
        <v>27</v>
      </c>
      <c r="H26" s="58">
        <v>9.9</v>
      </c>
      <c r="I26" s="60">
        <v>12.4</v>
      </c>
      <c r="J26" s="17" t="s">
        <v>27</v>
      </c>
      <c r="K26" s="60">
        <v>26.2</v>
      </c>
      <c r="N26" s="23">
        <f t="shared" si="0"/>
        <v>6.7</v>
      </c>
      <c r="O26" s="23">
        <f t="shared" si="1"/>
        <v>9.9</v>
      </c>
      <c r="P26" s="17">
        <f t="shared" si="2"/>
        <v>12.4</v>
      </c>
      <c r="Q26" s="17">
        <f t="shared" si="3"/>
        <v>26.2</v>
      </c>
      <c r="R26" s="18">
        <v>12.4</v>
      </c>
      <c r="S26" s="18">
        <v>26.2</v>
      </c>
      <c r="T26" s="18">
        <v>6.7</v>
      </c>
      <c r="U26" s="56">
        <v>9.9</v>
      </c>
    </row>
    <row r="27" spans="1:21" x14ac:dyDescent="0.25">
      <c r="A27" s="49">
        <f t="shared" si="4"/>
        <v>2019</v>
      </c>
      <c r="B27" s="50">
        <f t="shared" ref="B27:B90" si="10">B26</f>
        <v>2</v>
      </c>
      <c r="C27" s="50">
        <f t="shared" ref="C27:C90" si="11">C3+1</f>
        <v>2</v>
      </c>
      <c r="D27" s="50">
        <f t="shared" si="6"/>
        <v>1</v>
      </c>
      <c r="E27" s="51">
        <f t="shared" si="7"/>
        <v>43498.041666666606</v>
      </c>
      <c r="F27" s="58">
        <v>6.7</v>
      </c>
      <c r="G27" s="17" t="s">
        <v>27</v>
      </c>
      <c r="H27" s="58">
        <v>9.6999999999999993</v>
      </c>
      <c r="I27" s="60">
        <v>11.1</v>
      </c>
      <c r="J27" s="17" t="s">
        <v>27</v>
      </c>
      <c r="K27" s="60">
        <v>25</v>
      </c>
      <c r="N27" s="23">
        <f t="shared" si="0"/>
        <v>6.7</v>
      </c>
      <c r="O27" s="23">
        <f t="shared" si="1"/>
        <v>9.6999999999999993</v>
      </c>
      <c r="P27" s="17">
        <f t="shared" si="2"/>
        <v>11.1</v>
      </c>
      <c r="Q27" s="17">
        <f t="shared" si="3"/>
        <v>25</v>
      </c>
      <c r="R27" s="18">
        <v>11.1</v>
      </c>
      <c r="S27" s="18">
        <v>25</v>
      </c>
      <c r="T27" s="18">
        <v>6.7</v>
      </c>
      <c r="U27" s="56">
        <v>9.6999999999999993</v>
      </c>
    </row>
    <row r="28" spans="1:21" x14ac:dyDescent="0.25">
      <c r="A28" s="49">
        <f t="shared" si="4"/>
        <v>2019</v>
      </c>
      <c r="B28" s="50">
        <f t="shared" si="10"/>
        <v>2</v>
      </c>
      <c r="C28" s="50">
        <f t="shared" si="11"/>
        <v>2</v>
      </c>
      <c r="D28" s="50">
        <f t="shared" si="6"/>
        <v>2</v>
      </c>
      <c r="E28" s="51">
        <f t="shared" si="7"/>
        <v>43498.08333333327</v>
      </c>
      <c r="F28" s="58">
        <v>6.8</v>
      </c>
      <c r="G28" s="17" t="s">
        <v>27</v>
      </c>
      <c r="H28" s="58">
        <v>9.5</v>
      </c>
      <c r="I28" s="60">
        <v>8.6999999999999993</v>
      </c>
      <c r="J28" s="17" t="s">
        <v>27</v>
      </c>
      <c r="K28" s="60">
        <v>24.4</v>
      </c>
      <c r="N28" s="23">
        <f t="shared" si="0"/>
        <v>6.8</v>
      </c>
      <c r="O28" s="23">
        <f t="shared" si="1"/>
        <v>9.5</v>
      </c>
      <c r="P28" s="17">
        <f t="shared" si="2"/>
        <v>8.6999999999999993</v>
      </c>
      <c r="Q28" s="17">
        <f t="shared" si="3"/>
        <v>24.4</v>
      </c>
      <c r="R28" s="18">
        <v>8.6999999999999993</v>
      </c>
      <c r="S28" s="18">
        <v>24.4</v>
      </c>
      <c r="T28" s="18">
        <v>6.8</v>
      </c>
      <c r="U28" s="56">
        <v>9.5</v>
      </c>
    </row>
    <row r="29" spans="1:21" x14ac:dyDescent="0.25">
      <c r="A29" s="49">
        <f t="shared" si="4"/>
        <v>2019</v>
      </c>
      <c r="B29" s="50">
        <f t="shared" si="10"/>
        <v>2</v>
      </c>
      <c r="C29" s="50">
        <f t="shared" si="11"/>
        <v>2</v>
      </c>
      <c r="D29" s="50">
        <f t="shared" si="6"/>
        <v>3</v>
      </c>
      <c r="E29" s="51">
        <f t="shared" si="7"/>
        <v>43498.124999999935</v>
      </c>
      <c r="F29" s="58">
        <v>2.2000000000000002</v>
      </c>
      <c r="G29" s="17" t="s">
        <v>27</v>
      </c>
      <c r="H29" s="58">
        <v>9.1</v>
      </c>
      <c r="I29" s="60">
        <v>4</v>
      </c>
      <c r="J29" s="17" t="s">
        <v>27</v>
      </c>
      <c r="K29" s="60">
        <v>23.5</v>
      </c>
      <c r="N29" s="23">
        <f t="shared" si="0"/>
        <v>2.2000000000000002</v>
      </c>
      <c r="O29" s="23">
        <f t="shared" si="1"/>
        <v>9.1</v>
      </c>
      <c r="P29" s="17">
        <f t="shared" si="2"/>
        <v>4</v>
      </c>
      <c r="Q29" s="17">
        <f t="shared" si="3"/>
        <v>23.5</v>
      </c>
      <c r="R29" s="18">
        <v>4</v>
      </c>
      <c r="S29" s="18">
        <v>23.5</v>
      </c>
      <c r="T29" s="18">
        <v>2.2000000000000002</v>
      </c>
      <c r="U29" s="56">
        <v>9.1</v>
      </c>
    </row>
    <row r="30" spans="1:21" x14ac:dyDescent="0.25">
      <c r="A30" s="49">
        <f t="shared" si="4"/>
        <v>2019</v>
      </c>
      <c r="B30" s="50">
        <f t="shared" si="10"/>
        <v>2</v>
      </c>
      <c r="C30" s="50">
        <f t="shared" si="11"/>
        <v>2</v>
      </c>
      <c r="D30" s="50">
        <f t="shared" si="6"/>
        <v>4</v>
      </c>
      <c r="E30" s="51">
        <f t="shared" si="7"/>
        <v>43498.166666666599</v>
      </c>
      <c r="F30" s="58">
        <v>5.3</v>
      </c>
      <c r="G30" s="17" t="s">
        <v>27</v>
      </c>
      <c r="H30" s="58">
        <v>8.6999999999999993</v>
      </c>
      <c r="I30" s="60">
        <v>6.7</v>
      </c>
      <c r="J30" s="17" t="s">
        <v>27</v>
      </c>
      <c r="K30" s="60">
        <v>22.3</v>
      </c>
      <c r="N30" s="23">
        <f t="shared" si="0"/>
        <v>5.3</v>
      </c>
      <c r="O30" s="23">
        <f t="shared" si="1"/>
        <v>8.6999999999999993</v>
      </c>
      <c r="P30" s="17">
        <f t="shared" si="2"/>
        <v>6.7</v>
      </c>
      <c r="Q30" s="17">
        <f t="shared" si="3"/>
        <v>22.3</v>
      </c>
      <c r="R30" s="18">
        <v>6.7</v>
      </c>
      <c r="S30" s="18">
        <v>22.3</v>
      </c>
      <c r="T30" s="18">
        <v>5.3</v>
      </c>
      <c r="U30" s="56">
        <v>8.6999999999999993</v>
      </c>
    </row>
    <row r="31" spans="1:21" x14ac:dyDescent="0.25">
      <c r="A31" s="49">
        <f t="shared" si="4"/>
        <v>2019</v>
      </c>
      <c r="B31" s="50">
        <f t="shared" si="10"/>
        <v>2</v>
      </c>
      <c r="C31" s="50">
        <f t="shared" si="11"/>
        <v>2</v>
      </c>
      <c r="D31" s="50">
        <f t="shared" si="6"/>
        <v>5</v>
      </c>
      <c r="E31" s="51">
        <f t="shared" si="7"/>
        <v>43498.208333333263</v>
      </c>
      <c r="F31" s="58">
        <v>7.9</v>
      </c>
      <c r="G31" s="17" t="s">
        <v>27</v>
      </c>
      <c r="H31" s="58">
        <v>8.6</v>
      </c>
      <c r="I31" s="60">
        <v>8.8000000000000007</v>
      </c>
      <c r="J31" s="17" t="s">
        <v>27</v>
      </c>
      <c r="K31" s="60">
        <v>20.7</v>
      </c>
      <c r="N31" s="23">
        <f t="shared" si="0"/>
        <v>7.9</v>
      </c>
      <c r="O31" s="23">
        <f t="shared" si="1"/>
        <v>8.6</v>
      </c>
      <c r="P31" s="17">
        <f t="shared" si="2"/>
        <v>8.8000000000000007</v>
      </c>
      <c r="Q31" s="17">
        <f t="shared" si="3"/>
        <v>20.7</v>
      </c>
      <c r="R31" s="18">
        <v>8.8000000000000007</v>
      </c>
      <c r="S31" s="18">
        <v>20.7</v>
      </c>
      <c r="T31" s="18">
        <v>7.9</v>
      </c>
      <c r="U31" s="56">
        <v>8.6</v>
      </c>
    </row>
    <row r="32" spans="1:21" x14ac:dyDescent="0.25">
      <c r="A32" s="49">
        <f t="shared" si="4"/>
        <v>2019</v>
      </c>
      <c r="B32" s="50">
        <f t="shared" si="10"/>
        <v>2</v>
      </c>
      <c r="C32" s="50">
        <f t="shared" si="11"/>
        <v>2</v>
      </c>
      <c r="D32" s="50">
        <f t="shared" si="6"/>
        <v>6</v>
      </c>
      <c r="E32" s="51">
        <f t="shared" si="7"/>
        <v>43498.249999999927</v>
      </c>
      <c r="F32" s="58">
        <v>4.7</v>
      </c>
      <c r="G32" s="17" t="s">
        <v>27</v>
      </c>
      <c r="H32" s="58">
        <v>8.1999999999999993</v>
      </c>
      <c r="I32" s="60">
        <v>14.3</v>
      </c>
      <c r="J32" s="17" t="s">
        <v>27</v>
      </c>
      <c r="K32" s="60">
        <v>20.2</v>
      </c>
      <c r="N32" s="23">
        <f t="shared" si="0"/>
        <v>4.7</v>
      </c>
      <c r="O32" s="23">
        <f t="shared" si="1"/>
        <v>8.1999999999999993</v>
      </c>
      <c r="P32" s="17">
        <f t="shared" si="2"/>
        <v>14.3</v>
      </c>
      <c r="Q32" s="17">
        <f t="shared" si="3"/>
        <v>20.2</v>
      </c>
      <c r="R32" s="18">
        <v>14.3</v>
      </c>
      <c r="S32" s="18">
        <v>20.2</v>
      </c>
      <c r="T32" s="18">
        <v>4.7</v>
      </c>
      <c r="U32" s="56">
        <v>8.1999999999999993</v>
      </c>
    </row>
    <row r="33" spans="1:21" x14ac:dyDescent="0.25">
      <c r="A33" s="49">
        <f t="shared" si="4"/>
        <v>2019</v>
      </c>
      <c r="B33" s="50">
        <f t="shared" si="10"/>
        <v>2</v>
      </c>
      <c r="C33" s="50">
        <f t="shared" si="11"/>
        <v>2</v>
      </c>
      <c r="D33" s="50">
        <f t="shared" si="6"/>
        <v>7</v>
      </c>
      <c r="E33" s="51">
        <f t="shared" si="7"/>
        <v>43498.291666666591</v>
      </c>
      <c r="F33" s="58">
        <v>6.6</v>
      </c>
      <c r="G33" s="17" t="s">
        <v>27</v>
      </c>
      <c r="H33" s="58">
        <v>8.1999999999999993</v>
      </c>
      <c r="I33" s="60">
        <v>10.8</v>
      </c>
      <c r="J33" s="17" t="s">
        <v>27</v>
      </c>
      <c r="K33" s="60">
        <v>19.899999999999999</v>
      </c>
      <c r="N33" s="23">
        <f t="shared" si="0"/>
        <v>6.6</v>
      </c>
      <c r="O33" s="23">
        <f t="shared" si="1"/>
        <v>8.1999999999999993</v>
      </c>
      <c r="P33" s="17">
        <f t="shared" si="2"/>
        <v>10.8</v>
      </c>
      <c r="Q33" s="17">
        <f t="shared" si="3"/>
        <v>19.899999999999999</v>
      </c>
      <c r="R33" s="18">
        <v>10.8</v>
      </c>
      <c r="S33" s="18">
        <v>19.899999999999999</v>
      </c>
      <c r="T33" s="18">
        <v>6.6</v>
      </c>
      <c r="U33" s="56">
        <v>8.1999999999999993</v>
      </c>
    </row>
    <row r="34" spans="1:21" x14ac:dyDescent="0.25">
      <c r="A34" s="49">
        <f t="shared" si="4"/>
        <v>2019</v>
      </c>
      <c r="B34" s="50">
        <f t="shared" si="10"/>
        <v>2</v>
      </c>
      <c r="C34" s="50">
        <f t="shared" si="11"/>
        <v>2</v>
      </c>
      <c r="D34" s="50">
        <f t="shared" si="6"/>
        <v>8</v>
      </c>
      <c r="E34" s="51">
        <f t="shared" si="7"/>
        <v>43498.333333333256</v>
      </c>
      <c r="F34" s="58">
        <v>6.2</v>
      </c>
      <c r="G34" s="17" t="s">
        <v>27</v>
      </c>
      <c r="H34" s="58">
        <v>8.1</v>
      </c>
      <c r="I34" s="60">
        <v>14.7</v>
      </c>
      <c r="J34" s="17" t="s">
        <v>27</v>
      </c>
      <c r="K34" s="60">
        <v>19.899999999999999</v>
      </c>
      <c r="N34" s="23">
        <f t="shared" si="0"/>
        <v>6.2</v>
      </c>
      <c r="O34" s="23">
        <f t="shared" si="1"/>
        <v>8.1</v>
      </c>
      <c r="P34" s="17">
        <f t="shared" si="2"/>
        <v>14.7</v>
      </c>
      <c r="Q34" s="17">
        <f t="shared" si="3"/>
        <v>19.899999999999999</v>
      </c>
      <c r="R34" s="18">
        <v>14.7</v>
      </c>
      <c r="S34" s="18">
        <v>19.899999999999999</v>
      </c>
      <c r="T34" s="18">
        <v>6.2</v>
      </c>
      <c r="U34" s="56">
        <v>8.1</v>
      </c>
    </row>
    <row r="35" spans="1:21" x14ac:dyDescent="0.25">
      <c r="A35" s="49">
        <f t="shared" si="4"/>
        <v>2019</v>
      </c>
      <c r="B35" s="50">
        <f t="shared" si="10"/>
        <v>2</v>
      </c>
      <c r="C35" s="50">
        <f t="shared" si="11"/>
        <v>2</v>
      </c>
      <c r="D35" s="50">
        <f t="shared" si="6"/>
        <v>9</v>
      </c>
      <c r="E35" s="51">
        <f t="shared" si="7"/>
        <v>43498.37499999992</v>
      </c>
      <c r="F35" s="58">
        <v>8.1999999999999993</v>
      </c>
      <c r="G35" s="17" t="s">
        <v>27</v>
      </c>
      <c r="H35" s="58">
        <v>8.1</v>
      </c>
      <c r="I35" s="60">
        <v>14.7</v>
      </c>
      <c r="J35" s="17" t="s">
        <v>27</v>
      </c>
      <c r="K35" s="60">
        <v>18.399999999999999</v>
      </c>
      <c r="N35" s="23">
        <f t="shared" si="0"/>
        <v>8.1999999999999993</v>
      </c>
      <c r="O35" s="23">
        <f t="shared" si="1"/>
        <v>8.1</v>
      </c>
      <c r="P35" s="17">
        <f t="shared" si="2"/>
        <v>14.7</v>
      </c>
      <c r="Q35" s="17">
        <f t="shared" si="3"/>
        <v>18.399999999999999</v>
      </c>
      <c r="R35" s="18">
        <v>14.7</v>
      </c>
      <c r="S35" s="18">
        <v>18.399999999999999</v>
      </c>
      <c r="T35" s="18">
        <v>8.1999999999999993</v>
      </c>
      <c r="U35" s="56">
        <v>8.1</v>
      </c>
    </row>
    <row r="36" spans="1:21" x14ac:dyDescent="0.25">
      <c r="A36" s="49">
        <f t="shared" si="4"/>
        <v>2019</v>
      </c>
      <c r="B36" s="50">
        <f t="shared" si="10"/>
        <v>2</v>
      </c>
      <c r="C36" s="50">
        <f t="shared" si="11"/>
        <v>2</v>
      </c>
      <c r="D36" s="50">
        <f t="shared" si="6"/>
        <v>10</v>
      </c>
      <c r="E36" s="51">
        <f t="shared" si="7"/>
        <v>43498.416666666584</v>
      </c>
      <c r="F36" s="58">
        <v>7.3</v>
      </c>
      <c r="G36" s="17" t="s">
        <v>27</v>
      </c>
      <c r="H36" s="58">
        <v>8.1999999999999993</v>
      </c>
      <c r="I36" s="60">
        <v>14.7</v>
      </c>
      <c r="J36" s="17" t="s">
        <v>27</v>
      </c>
      <c r="K36" s="60">
        <v>18.399999999999999</v>
      </c>
      <c r="N36" s="23">
        <f t="shared" si="0"/>
        <v>7.3</v>
      </c>
      <c r="O36" s="23">
        <f t="shared" si="1"/>
        <v>8.1999999999999993</v>
      </c>
      <c r="P36" s="17">
        <f t="shared" si="2"/>
        <v>14.7</v>
      </c>
      <c r="Q36" s="17">
        <f t="shared" si="3"/>
        <v>18.399999999999999</v>
      </c>
      <c r="R36" s="18">
        <v>14.7</v>
      </c>
      <c r="S36" s="18">
        <v>18.399999999999999</v>
      </c>
      <c r="T36" s="18">
        <v>7.3</v>
      </c>
      <c r="U36" s="56">
        <v>8.1999999999999993</v>
      </c>
    </row>
    <row r="37" spans="1:21" x14ac:dyDescent="0.25">
      <c r="A37" s="49">
        <f t="shared" si="4"/>
        <v>2019</v>
      </c>
      <c r="B37" s="50">
        <f t="shared" si="10"/>
        <v>2</v>
      </c>
      <c r="C37" s="50">
        <f t="shared" si="11"/>
        <v>2</v>
      </c>
      <c r="D37" s="50">
        <f t="shared" si="6"/>
        <v>11</v>
      </c>
      <c r="E37" s="51">
        <f t="shared" si="7"/>
        <v>43498.458333333248</v>
      </c>
      <c r="F37" s="58">
        <v>7.7</v>
      </c>
      <c r="G37" s="17" t="s">
        <v>27</v>
      </c>
      <c r="H37" s="58">
        <v>8.1</v>
      </c>
      <c r="I37" s="60">
        <v>13.4</v>
      </c>
      <c r="J37" s="17" t="s">
        <v>27</v>
      </c>
      <c r="K37" s="60">
        <v>18.100000000000001</v>
      </c>
      <c r="N37" s="23">
        <f t="shared" si="0"/>
        <v>7.7</v>
      </c>
      <c r="O37" s="23">
        <f t="shared" si="1"/>
        <v>8.1</v>
      </c>
      <c r="P37" s="17">
        <f t="shared" si="2"/>
        <v>13.4</v>
      </c>
      <c r="Q37" s="17">
        <f t="shared" si="3"/>
        <v>18.100000000000001</v>
      </c>
      <c r="R37" s="18">
        <v>13.4</v>
      </c>
      <c r="S37" s="18">
        <v>18.100000000000001</v>
      </c>
      <c r="T37" s="18">
        <v>7.7</v>
      </c>
      <c r="U37" s="56">
        <v>8.1</v>
      </c>
    </row>
    <row r="38" spans="1:21" x14ac:dyDescent="0.25">
      <c r="A38" s="49">
        <f t="shared" si="4"/>
        <v>2019</v>
      </c>
      <c r="B38" s="50">
        <f t="shared" si="10"/>
        <v>2</v>
      </c>
      <c r="C38" s="50">
        <f t="shared" si="11"/>
        <v>2</v>
      </c>
      <c r="D38" s="50">
        <f t="shared" si="6"/>
        <v>12</v>
      </c>
      <c r="E38" s="51">
        <f t="shared" si="7"/>
        <v>43498.499999999913</v>
      </c>
      <c r="F38" s="58">
        <v>11.4</v>
      </c>
      <c r="G38" s="17" t="s">
        <v>27</v>
      </c>
      <c r="H38" s="58">
        <v>8.3000000000000007</v>
      </c>
      <c r="I38" s="60">
        <v>17</v>
      </c>
      <c r="J38" s="17" t="s">
        <v>27</v>
      </c>
      <c r="K38" s="60">
        <v>17.899999999999999</v>
      </c>
      <c r="N38" s="23">
        <f t="shared" si="0"/>
        <v>11.4</v>
      </c>
      <c r="O38" s="23">
        <f t="shared" si="1"/>
        <v>8.3000000000000007</v>
      </c>
      <c r="P38" s="17">
        <f t="shared" si="2"/>
        <v>17</v>
      </c>
      <c r="Q38" s="17">
        <f t="shared" si="3"/>
        <v>17.899999999999999</v>
      </c>
      <c r="R38" s="18">
        <v>17</v>
      </c>
      <c r="S38" s="18">
        <v>17.899999999999999</v>
      </c>
      <c r="T38" s="18">
        <v>11.4</v>
      </c>
      <c r="U38" s="56">
        <v>8.3000000000000007</v>
      </c>
    </row>
    <row r="39" spans="1:21" x14ac:dyDescent="0.25">
      <c r="A39" s="49">
        <f t="shared" si="4"/>
        <v>2019</v>
      </c>
      <c r="B39" s="50">
        <f t="shared" si="10"/>
        <v>2</v>
      </c>
      <c r="C39" s="50">
        <f t="shared" si="11"/>
        <v>2</v>
      </c>
      <c r="D39" s="50">
        <f t="shared" si="6"/>
        <v>13</v>
      </c>
      <c r="E39" s="51">
        <f t="shared" si="7"/>
        <v>43498.541666666577</v>
      </c>
      <c r="F39" s="58">
        <v>9.4</v>
      </c>
      <c r="G39" s="17" t="s">
        <v>27</v>
      </c>
      <c r="H39" s="58">
        <v>8</v>
      </c>
      <c r="I39" s="60">
        <v>16.899999999999999</v>
      </c>
      <c r="J39" s="17" t="s">
        <v>27</v>
      </c>
      <c r="K39" s="60">
        <v>17.5</v>
      </c>
      <c r="N39" s="23">
        <f t="shared" si="0"/>
        <v>9.4</v>
      </c>
      <c r="O39" s="23">
        <f t="shared" si="1"/>
        <v>8</v>
      </c>
      <c r="P39" s="17">
        <f t="shared" si="2"/>
        <v>16.899999999999999</v>
      </c>
      <c r="Q39" s="17">
        <f t="shared" si="3"/>
        <v>17.5</v>
      </c>
      <c r="R39" s="18">
        <v>16.899999999999999</v>
      </c>
      <c r="S39" s="18">
        <v>17.5</v>
      </c>
      <c r="T39" s="18">
        <v>9.4</v>
      </c>
      <c r="U39" s="56">
        <v>8</v>
      </c>
    </row>
    <row r="40" spans="1:21" x14ac:dyDescent="0.25">
      <c r="A40" s="49">
        <f t="shared" si="4"/>
        <v>2019</v>
      </c>
      <c r="B40" s="50">
        <f t="shared" si="10"/>
        <v>2</v>
      </c>
      <c r="C40" s="50">
        <f t="shared" si="11"/>
        <v>2</v>
      </c>
      <c r="D40" s="50">
        <f t="shared" si="6"/>
        <v>14</v>
      </c>
      <c r="E40" s="51">
        <f t="shared" si="7"/>
        <v>43498.583333333241</v>
      </c>
      <c r="F40" s="58">
        <v>10.9</v>
      </c>
      <c r="G40" s="17" t="s">
        <v>27</v>
      </c>
      <c r="H40" s="58">
        <v>8.1</v>
      </c>
      <c r="I40" s="60">
        <v>19.7</v>
      </c>
      <c r="J40" s="17" t="s">
        <v>27</v>
      </c>
      <c r="K40" s="60">
        <v>17.5</v>
      </c>
      <c r="N40" s="23">
        <f t="shared" si="0"/>
        <v>10.9</v>
      </c>
      <c r="O40" s="23">
        <f t="shared" si="1"/>
        <v>8.1</v>
      </c>
      <c r="P40" s="17">
        <f t="shared" si="2"/>
        <v>19.7</v>
      </c>
      <c r="Q40" s="17">
        <f t="shared" si="3"/>
        <v>17.5</v>
      </c>
      <c r="R40" s="18">
        <v>19.7</v>
      </c>
      <c r="S40" s="18">
        <v>17.5</v>
      </c>
      <c r="T40" s="18">
        <v>10.9</v>
      </c>
      <c r="U40" s="56">
        <v>8.1</v>
      </c>
    </row>
    <row r="41" spans="1:21" x14ac:dyDescent="0.25">
      <c r="A41" s="49">
        <f t="shared" si="4"/>
        <v>2019</v>
      </c>
      <c r="B41" s="50">
        <f t="shared" si="10"/>
        <v>2</v>
      </c>
      <c r="C41" s="50">
        <f t="shared" si="11"/>
        <v>2</v>
      </c>
      <c r="D41" s="50">
        <f t="shared" si="6"/>
        <v>15</v>
      </c>
      <c r="E41" s="51">
        <f t="shared" si="7"/>
        <v>43498.624999999905</v>
      </c>
      <c r="F41" s="58">
        <v>13.1</v>
      </c>
      <c r="G41" s="17" t="s">
        <v>27</v>
      </c>
      <c r="H41" s="58">
        <v>8.1999999999999993</v>
      </c>
      <c r="I41" s="60">
        <v>22.3</v>
      </c>
      <c r="J41" s="17" t="s">
        <v>27</v>
      </c>
      <c r="K41" s="60">
        <v>17.399999999999999</v>
      </c>
      <c r="N41" s="23">
        <f t="shared" si="0"/>
        <v>13.1</v>
      </c>
      <c r="O41" s="23">
        <f t="shared" si="1"/>
        <v>8.1999999999999993</v>
      </c>
      <c r="P41" s="17">
        <f t="shared" si="2"/>
        <v>22.3</v>
      </c>
      <c r="Q41" s="17">
        <f t="shared" si="3"/>
        <v>17.399999999999999</v>
      </c>
      <c r="R41" s="18">
        <v>22.3</v>
      </c>
      <c r="S41" s="18">
        <v>17.399999999999999</v>
      </c>
      <c r="T41" s="18">
        <v>13.1</v>
      </c>
      <c r="U41" s="56">
        <v>8.1999999999999993</v>
      </c>
    </row>
    <row r="42" spans="1:21" x14ac:dyDescent="0.25">
      <c r="A42" s="49">
        <f t="shared" si="4"/>
        <v>2019</v>
      </c>
      <c r="B42" s="50">
        <f t="shared" si="10"/>
        <v>2</v>
      </c>
      <c r="C42" s="50">
        <f t="shared" si="11"/>
        <v>2</v>
      </c>
      <c r="D42" s="50">
        <f t="shared" si="6"/>
        <v>16</v>
      </c>
      <c r="E42" s="51">
        <f t="shared" si="7"/>
        <v>43498.66666666657</v>
      </c>
      <c r="F42" s="58">
        <v>4.5999999999999996</v>
      </c>
      <c r="G42" s="17" t="s">
        <v>27</v>
      </c>
      <c r="H42" s="58">
        <v>8</v>
      </c>
      <c r="I42" s="60">
        <v>12.7</v>
      </c>
      <c r="J42" s="17" t="s">
        <v>27</v>
      </c>
      <c r="K42" s="60">
        <v>17.100000000000001</v>
      </c>
      <c r="N42" s="23">
        <f t="shared" si="0"/>
        <v>4.5999999999999996</v>
      </c>
      <c r="O42" s="23">
        <f t="shared" si="1"/>
        <v>8</v>
      </c>
      <c r="P42" s="17">
        <f t="shared" si="2"/>
        <v>12.7</v>
      </c>
      <c r="Q42" s="17">
        <f t="shared" si="3"/>
        <v>17.100000000000001</v>
      </c>
      <c r="R42" s="18">
        <v>12.7</v>
      </c>
      <c r="S42" s="18">
        <v>17.100000000000001</v>
      </c>
      <c r="T42" s="18">
        <v>4.5999999999999996</v>
      </c>
      <c r="U42" s="56">
        <v>8</v>
      </c>
    </row>
    <row r="43" spans="1:21" x14ac:dyDescent="0.25">
      <c r="A43" s="49">
        <f t="shared" si="4"/>
        <v>2019</v>
      </c>
      <c r="B43" s="50">
        <f t="shared" si="10"/>
        <v>2</v>
      </c>
      <c r="C43" s="50">
        <f t="shared" si="11"/>
        <v>2</v>
      </c>
      <c r="D43" s="50">
        <f t="shared" si="6"/>
        <v>17</v>
      </c>
      <c r="E43" s="51">
        <f t="shared" si="7"/>
        <v>43498.708333333234</v>
      </c>
      <c r="F43" s="58">
        <v>1.6</v>
      </c>
      <c r="G43" s="17" t="s">
        <v>27</v>
      </c>
      <c r="H43" s="58">
        <v>7.6</v>
      </c>
      <c r="I43" s="60">
        <v>9.1</v>
      </c>
      <c r="J43" s="17" t="s">
        <v>27</v>
      </c>
      <c r="K43" s="60">
        <v>16.2</v>
      </c>
      <c r="N43" s="23">
        <f t="shared" si="0"/>
        <v>1.6</v>
      </c>
      <c r="O43" s="23">
        <f t="shared" si="1"/>
        <v>7.6</v>
      </c>
      <c r="P43" s="17">
        <f t="shared" si="2"/>
        <v>9.1</v>
      </c>
      <c r="Q43" s="17">
        <f t="shared" si="3"/>
        <v>16.2</v>
      </c>
      <c r="R43" s="18">
        <v>9.1</v>
      </c>
      <c r="S43" s="18">
        <v>16.2</v>
      </c>
      <c r="T43" s="18">
        <v>1.6</v>
      </c>
      <c r="U43" s="56">
        <v>7.6</v>
      </c>
    </row>
    <row r="44" spans="1:21" x14ac:dyDescent="0.25">
      <c r="A44" s="49">
        <f t="shared" si="4"/>
        <v>2019</v>
      </c>
      <c r="B44" s="50">
        <f t="shared" si="10"/>
        <v>2</v>
      </c>
      <c r="C44" s="50">
        <f t="shared" si="11"/>
        <v>2</v>
      </c>
      <c r="D44" s="50">
        <f t="shared" si="6"/>
        <v>18</v>
      </c>
      <c r="E44" s="51">
        <f t="shared" si="7"/>
        <v>43498.749999999898</v>
      </c>
      <c r="F44" s="58">
        <v>9.1</v>
      </c>
      <c r="G44" s="17" t="s">
        <v>27</v>
      </c>
      <c r="H44" s="58">
        <v>7.6</v>
      </c>
      <c r="I44" s="60">
        <v>19.899999999999999</v>
      </c>
      <c r="J44" s="17" t="s">
        <v>27</v>
      </c>
      <c r="K44" s="60">
        <v>16.2</v>
      </c>
      <c r="N44" s="23">
        <f t="shared" si="0"/>
        <v>9.1</v>
      </c>
      <c r="O44" s="23">
        <f t="shared" si="1"/>
        <v>7.6</v>
      </c>
      <c r="P44" s="17">
        <f t="shared" si="2"/>
        <v>19.899999999999999</v>
      </c>
      <c r="Q44" s="17">
        <f t="shared" si="3"/>
        <v>16.2</v>
      </c>
      <c r="R44" s="18">
        <v>19.899999999999999</v>
      </c>
      <c r="S44" s="18">
        <v>16.2</v>
      </c>
      <c r="T44" s="18">
        <v>9.1</v>
      </c>
      <c r="U44" s="56">
        <v>7.6</v>
      </c>
    </row>
    <row r="45" spans="1:21" x14ac:dyDescent="0.25">
      <c r="A45" s="49">
        <f t="shared" si="4"/>
        <v>2019</v>
      </c>
      <c r="B45" s="50">
        <f t="shared" si="10"/>
        <v>2</v>
      </c>
      <c r="C45" s="50">
        <f t="shared" si="11"/>
        <v>2</v>
      </c>
      <c r="D45" s="50">
        <f t="shared" si="6"/>
        <v>19</v>
      </c>
      <c r="E45" s="51">
        <f t="shared" si="7"/>
        <v>43498.791666666562</v>
      </c>
      <c r="F45" s="58">
        <v>8.4</v>
      </c>
      <c r="G45" s="17" t="s">
        <v>27</v>
      </c>
      <c r="H45" s="58">
        <v>7.5</v>
      </c>
      <c r="I45" s="60">
        <v>18.3</v>
      </c>
      <c r="J45" s="17" t="s">
        <v>27</v>
      </c>
      <c r="K45" s="60">
        <v>15.6</v>
      </c>
      <c r="N45" s="23">
        <f t="shared" si="0"/>
        <v>8.4</v>
      </c>
      <c r="O45" s="23">
        <f t="shared" si="1"/>
        <v>7.5</v>
      </c>
      <c r="P45" s="17">
        <f t="shared" si="2"/>
        <v>18.3</v>
      </c>
      <c r="Q45" s="17">
        <f t="shared" si="3"/>
        <v>15.6</v>
      </c>
      <c r="R45" s="18">
        <v>18.3</v>
      </c>
      <c r="S45" s="18">
        <v>15.6</v>
      </c>
      <c r="T45" s="18">
        <v>8.4</v>
      </c>
      <c r="U45" s="56">
        <v>7.5</v>
      </c>
    </row>
    <row r="46" spans="1:21" x14ac:dyDescent="0.25">
      <c r="A46" s="49">
        <f t="shared" si="4"/>
        <v>2019</v>
      </c>
      <c r="B46" s="50">
        <f t="shared" si="10"/>
        <v>2</v>
      </c>
      <c r="C46" s="50">
        <f t="shared" si="11"/>
        <v>2</v>
      </c>
      <c r="D46" s="50">
        <f t="shared" si="6"/>
        <v>20</v>
      </c>
      <c r="E46" s="51">
        <f t="shared" si="7"/>
        <v>43498.833333333227</v>
      </c>
      <c r="F46" s="58">
        <v>8.1999999999999993</v>
      </c>
      <c r="G46" s="17" t="s">
        <v>27</v>
      </c>
      <c r="H46" s="58">
        <v>7.4</v>
      </c>
      <c r="I46" s="60">
        <v>21.4</v>
      </c>
      <c r="J46" s="17" t="s">
        <v>27</v>
      </c>
      <c r="K46" s="60">
        <v>14.7</v>
      </c>
      <c r="N46" s="23">
        <f t="shared" si="0"/>
        <v>8.1999999999999993</v>
      </c>
      <c r="O46" s="23">
        <f t="shared" si="1"/>
        <v>7.4</v>
      </c>
      <c r="P46" s="17">
        <f t="shared" si="2"/>
        <v>21.4</v>
      </c>
      <c r="Q46" s="17">
        <f t="shared" si="3"/>
        <v>14.7</v>
      </c>
      <c r="R46" s="18">
        <v>21.4</v>
      </c>
      <c r="S46" s="18">
        <v>14.7</v>
      </c>
      <c r="T46" s="18">
        <v>8.1999999999999993</v>
      </c>
      <c r="U46" s="56">
        <v>7.4</v>
      </c>
    </row>
    <row r="47" spans="1:21" x14ac:dyDescent="0.25">
      <c r="A47" s="49">
        <f t="shared" si="4"/>
        <v>2019</v>
      </c>
      <c r="B47" s="50">
        <f t="shared" si="10"/>
        <v>2</v>
      </c>
      <c r="C47" s="50">
        <f t="shared" si="11"/>
        <v>2</v>
      </c>
      <c r="D47" s="50">
        <f t="shared" si="6"/>
        <v>21</v>
      </c>
      <c r="E47" s="51">
        <f t="shared" si="7"/>
        <v>43498.874999999891</v>
      </c>
      <c r="F47" s="58">
        <v>9.1999999999999993</v>
      </c>
      <c r="G47" s="17" t="s">
        <v>27</v>
      </c>
      <c r="H47" s="58">
        <v>7.3</v>
      </c>
      <c r="I47" s="60">
        <v>19.7</v>
      </c>
      <c r="J47" s="17" t="s">
        <v>27</v>
      </c>
      <c r="K47" s="60">
        <v>14.4</v>
      </c>
      <c r="N47" s="23">
        <f t="shared" si="0"/>
        <v>9.1999999999999993</v>
      </c>
      <c r="O47" s="23">
        <f t="shared" si="1"/>
        <v>7.3</v>
      </c>
      <c r="P47" s="17">
        <f t="shared" si="2"/>
        <v>19.7</v>
      </c>
      <c r="Q47" s="17">
        <f t="shared" si="3"/>
        <v>14.4</v>
      </c>
      <c r="R47" s="18">
        <v>19.7</v>
      </c>
      <c r="S47" s="18">
        <v>14.4</v>
      </c>
      <c r="T47" s="18">
        <v>9.1999999999999993</v>
      </c>
      <c r="U47" s="56">
        <v>7.3</v>
      </c>
    </row>
    <row r="48" spans="1:21" x14ac:dyDescent="0.25">
      <c r="A48" s="49">
        <f t="shared" si="4"/>
        <v>2019</v>
      </c>
      <c r="B48" s="50">
        <f t="shared" si="10"/>
        <v>2</v>
      </c>
      <c r="C48" s="50">
        <f t="shared" si="11"/>
        <v>2</v>
      </c>
      <c r="D48" s="50">
        <f t="shared" si="6"/>
        <v>22</v>
      </c>
      <c r="E48" s="51">
        <f t="shared" si="7"/>
        <v>43498.916666666555</v>
      </c>
      <c r="F48" s="58">
        <v>7.5</v>
      </c>
      <c r="G48" s="17" t="s">
        <v>27</v>
      </c>
      <c r="H48" s="58">
        <v>7.4</v>
      </c>
      <c r="I48" s="60">
        <v>23</v>
      </c>
      <c r="J48" s="17" t="s">
        <v>27</v>
      </c>
      <c r="K48" s="60">
        <v>14.6</v>
      </c>
      <c r="N48" s="23">
        <f t="shared" si="0"/>
        <v>7.5</v>
      </c>
      <c r="O48" s="23">
        <f t="shared" si="1"/>
        <v>7.4</v>
      </c>
      <c r="P48" s="17">
        <f t="shared" si="2"/>
        <v>23</v>
      </c>
      <c r="Q48" s="17">
        <f t="shared" si="3"/>
        <v>14.6</v>
      </c>
      <c r="R48" s="18">
        <v>23</v>
      </c>
      <c r="S48" s="18">
        <v>14.6</v>
      </c>
      <c r="T48" s="18">
        <v>7.5</v>
      </c>
      <c r="U48" s="56">
        <v>7.4</v>
      </c>
    </row>
    <row r="49" spans="1:21" x14ac:dyDescent="0.25">
      <c r="A49" s="49">
        <f t="shared" si="4"/>
        <v>2019</v>
      </c>
      <c r="B49" s="50">
        <f t="shared" si="10"/>
        <v>2</v>
      </c>
      <c r="C49" s="50">
        <f t="shared" si="11"/>
        <v>2</v>
      </c>
      <c r="D49" s="50">
        <f t="shared" si="6"/>
        <v>23</v>
      </c>
      <c r="E49" s="51">
        <f t="shared" si="7"/>
        <v>43498.958333333219</v>
      </c>
      <c r="F49" s="58">
        <v>8.6</v>
      </c>
      <c r="G49" s="17" t="s">
        <v>27</v>
      </c>
      <c r="H49" s="58">
        <v>7.4</v>
      </c>
      <c r="I49" s="60">
        <v>18.399999999999999</v>
      </c>
      <c r="J49" s="17" t="s">
        <v>27</v>
      </c>
      <c r="K49" s="60">
        <v>14.7</v>
      </c>
      <c r="N49" s="23">
        <f t="shared" si="0"/>
        <v>8.6</v>
      </c>
      <c r="O49" s="23">
        <f t="shared" si="1"/>
        <v>7.4</v>
      </c>
      <c r="P49" s="17">
        <f t="shared" si="2"/>
        <v>18.399999999999999</v>
      </c>
      <c r="Q49" s="17">
        <f t="shared" si="3"/>
        <v>14.7</v>
      </c>
      <c r="R49" s="18">
        <v>18.399999999999999</v>
      </c>
      <c r="S49" s="18">
        <v>14.7</v>
      </c>
      <c r="T49" s="18">
        <v>8.6</v>
      </c>
      <c r="U49" s="56">
        <v>7.4</v>
      </c>
    </row>
    <row r="50" spans="1:21" x14ac:dyDescent="0.25">
      <c r="A50" s="49">
        <f t="shared" si="4"/>
        <v>2019</v>
      </c>
      <c r="B50" s="50">
        <f t="shared" si="10"/>
        <v>2</v>
      </c>
      <c r="C50" s="50">
        <f t="shared" si="11"/>
        <v>3</v>
      </c>
      <c r="D50" s="50">
        <f t="shared" si="6"/>
        <v>0</v>
      </c>
      <c r="E50" s="51">
        <f t="shared" si="7"/>
        <v>43498.999999999884</v>
      </c>
      <c r="F50" s="58">
        <v>9.1</v>
      </c>
      <c r="G50" s="17" t="s">
        <v>27</v>
      </c>
      <c r="H50" s="58">
        <v>7.5</v>
      </c>
      <c r="I50" s="60">
        <v>17.399999999999999</v>
      </c>
      <c r="J50" s="17" t="s">
        <v>27</v>
      </c>
      <c r="K50" s="60">
        <v>14.8</v>
      </c>
      <c r="N50" s="23">
        <f t="shared" si="0"/>
        <v>9.1</v>
      </c>
      <c r="O50" s="23">
        <f t="shared" si="1"/>
        <v>7.5</v>
      </c>
      <c r="P50" s="17">
        <f t="shared" si="2"/>
        <v>17.399999999999999</v>
      </c>
      <c r="Q50" s="17">
        <f t="shared" si="3"/>
        <v>14.8</v>
      </c>
      <c r="R50" s="18">
        <v>17.399999999999999</v>
      </c>
      <c r="S50" s="18">
        <v>14.8</v>
      </c>
      <c r="T50" s="18">
        <v>9.1</v>
      </c>
      <c r="U50" s="56">
        <v>7.5</v>
      </c>
    </row>
    <row r="51" spans="1:21" x14ac:dyDescent="0.25">
      <c r="A51" s="49">
        <f t="shared" si="4"/>
        <v>2019</v>
      </c>
      <c r="B51" s="50">
        <f t="shared" si="10"/>
        <v>2</v>
      </c>
      <c r="C51" s="50">
        <f t="shared" si="11"/>
        <v>3</v>
      </c>
      <c r="D51" s="50">
        <f t="shared" si="6"/>
        <v>1</v>
      </c>
      <c r="E51" s="51">
        <f t="shared" si="7"/>
        <v>43499.041666666548</v>
      </c>
      <c r="F51" s="58">
        <v>7.2</v>
      </c>
      <c r="G51" s="17" t="s">
        <v>27</v>
      </c>
      <c r="H51" s="58">
        <v>7.5</v>
      </c>
      <c r="I51" s="60">
        <v>16.3</v>
      </c>
      <c r="J51" s="17" t="s">
        <v>27</v>
      </c>
      <c r="K51" s="71">
        <v>15</v>
      </c>
      <c r="N51" s="23">
        <f t="shared" si="0"/>
        <v>7.2</v>
      </c>
      <c r="O51" s="23">
        <f t="shared" si="1"/>
        <v>7.5</v>
      </c>
      <c r="P51" s="17">
        <f t="shared" si="2"/>
        <v>16.3</v>
      </c>
      <c r="Q51" s="17">
        <f t="shared" si="3"/>
        <v>15</v>
      </c>
      <c r="R51" s="18">
        <v>16.3</v>
      </c>
      <c r="S51" s="18">
        <v>15</v>
      </c>
      <c r="T51" s="18">
        <v>7.2</v>
      </c>
      <c r="U51" s="56">
        <v>7.5</v>
      </c>
    </row>
    <row r="52" spans="1:21" x14ac:dyDescent="0.25">
      <c r="A52" s="49">
        <f t="shared" si="4"/>
        <v>2019</v>
      </c>
      <c r="B52" s="50">
        <f t="shared" si="10"/>
        <v>2</v>
      </c>
      <c r="C52" s="50">
        <f t="shared" si="11"/>
        <v>3</v>
      </c>
      <c r="D52" s="50">
        <f t="shared" si="6"/>
        <v>2</v>
      </c>
      <c r="E52" s="51">
        <f t="shared" si="7"/>
        <v>43499.083333333212</v>
      </c>
      <c r="F52" s="58">
        <v>9.9</v>
      </c>
      <c r="G52" s="17" t="s">
        <v>27</v>
      </c>
      <c r="H52" s="58">
        <v>7.6</v>
      </c>
      <c r="I52" s="60">
        <v>18.5</v>
      </c>
      <c r="J52" s="17" t="s">
        <v>27</v>
      </c>
      <c r="K52" s="71">
        <v>15.3</v>
      </c>
      <c r="N52" s="23">
        <f t="shared" si="0"/>
        <v>9.9</v>
      </c>
      <c r="O52" s="23">
        <f t="shared" si="1"/>
        <v>7.6</v>
      </c>
      <c r="P52" s="17">
        <f t="shared" si="2"/>
        <v>18.5</v>
      </c>
      <c r="Q52" s="17">
        <f t="shared" si="3"/>
        <v>15.3</v>
      </c>
      <c r="R52" s="18">
        <v>18.5</v>
      </c>
      <c r="S52" s="18">
        <v>15.3</v>
      </c>
      <c r="T52" s="18">
        <v>9.9</v>
      </c>
      <c r="U52" s="56">
        <v>7.6</v>
      </c>
    </row>
    <row r="53" spans="1:21" x14ac:dyDescent="0.25">
      <c r="A53" s="49">
        <f t="shared" si="4"/>
        <v>2019</v>
      </c>
      <c r="B53" s="50">
        <f t="shared" si="10"/>
        <v>2</v>
      </c>
      <c r="C53" s="50">
        <f t="shared" si="11"/>
        <v>3</v>
      </c>
      <c r="D53" s="50">
        <f t="shared" si="6"/>
        <v>3</v>
      </c>
      <c r="E53" s="51">
        <f t="shared" si="7"/>
        <v>43499.124999999876</v>
      </c>
      <c r="F53" s="58">
        <v>9.4</v>
      </c>
      <c r="G53" s="17" t="s">
        <v>27</v>
      </c>
      <c r="H53" s="58">
        <v>7.9</v>
      </c>
      <c r="I53" s="60">
        <v>17.5</v>
      </c>
      <c r="J53" s="17" t="s">
        <v>27</v>
      </c>
      <c r="K53" s="71">
        <v>15.8</v>
      </c>
      <c r="N53" s="23">
        <f t="shared" si="0"/>
        <v>9.4</v>
      </c>
      <c r="O53" s="23">
        <f t="shared" si="1"/>
        <v>7.9</v>
      </c>
      <c r="P53" s="17">
        <f t="shared" si="2"/>
        <v>17.5</v>
      </c>
      <c r="Q53" s="17">
        <f t="shared" si="3"/>
        <v>15.8</v>
      </c>
      <c r="R53" s="18">
        <v>17.5</v>
      </c>
      <c r="S53" s="18">
        <v>15.8</v>
      </c>
      <c r="T53" s="18">
        <v>9.4</v>
      </c>
      <c r="U53" s="56">
        <v>7.9</v>
      </c>
    </row>
    <row r="54" spans="1:21" x14ac:dyDescent="0.25">
      <c r="A54" s="49">
        <f t="shared" si="4"/>
        <v>2019</v>
      </c>
      <c r="B54" s="50">
        <f t="shared" si="10"/>
        <v>2</v>
      </c>
      <c r="C54" s="50">
        <f t="shared" si="11"/>
        <v>3</v>
      </c>
      <c r="D54" s="50">
        <f t="shared" si="6"/>
        <v>4</v>
      </c>
      <c r="E54" s="51">
        <f t="shared" si="7"/>
        <v>43499.166666666541</v>
      </c>
      <c r="F54" s="58">
        <v>7.1</v>
      </c>
      <c r="G54" s="17" t="s">
        <v>27</v>
      </c>
      <c r="H54" s="58">
        <v>7.9</v>
      </c>
      <c r="I54" s="60">
        <v>15.5</v>
      </c>
      <c r="J54" s="17" t="s">
        <v>27</v>
      </c>
      <c r="K54" s="71">
        <v>16.2</v>
      </c>
      <c r="N54" s="23">
        <f t="shared" si="0"/>
        <v>7.1</v>
      </c>
      <c r="O54" s="23">
        <f t="shared" si="1"/>
        <v>7.9</v>
      </c>
      <c r="P54" s="17">
        <f t="shared" si="2"/>
        <v>15.5</v>
      </c>
      <c r="Q54" s="17">
        <f t="shared" si="3"/>
        <v>16.2</v>
      </c>
      <c r="R54" s="18">
        <v>15.5</v>
      </c>
      <c r="S54" s="18">
        <v>16.2</v>
      </c>
      <c r="T54" s="18">
        <v>7.1</v>
      </c>
      <c r="U54" s="56">
        <v>7.9</v>
      </c>
    </row>
    <row r="55" spans="1:21" x14ac:dyDescent="0.25">
      <c r="A55" s="49">
        <f t="shared" si="4"/>
        <v>2019</v>
      </c>
      <c r="B55" s="50">
        <f t="shared" si="10"/>
        <v>2</v>
      </c>
      <c r="C55" s="50">
        <f t="shared" si="11"/>
        <v>3</v>
      </c>
      <c r="D55" s="50">
        <f t="shared" si="6"/>
        <v>5</v>
      </c>
      <c r="E55" s="51">
        <f t="shared" si="7"/>
        <v>43499.208333333205</v>
      </c>
      <c r="F55" s="58">
        <v>12.1</v>
      </c>
      <c r="G55" s="17" t="s">
        <v>27</v>
      </c>
      <c r="H55" s="58">
        <v>8.1</v>
      </c>
      <c r="I55" s="60">
        <v>23.3</v>
      </c>
      <c r="J55" s="17" t="s">
        <v>27</v>
      </c>
      <c r="K55" s="71">
        <v>16.7</v>
      </c>
      <c r="N55" s="23">
        <f t="shared" si="0"/>
        <v>12.1</v>
      </c>
      <c r="O55" s="23">
        <f t="shared" si="1"/>
        <v>8.1</v>
      </c>
      <c r="P55" s="17">
        <f t="shared" si="2"/>
        <v>23.3</v>
      </c>
      <c r="Q55" s="17">
        <f t="shared" si="3"/>
        <v>16.7</v>
      </c>
      <c r="R55" s="18">
        <v>23.3</v>
      </c>
      <c r="S55" s="18">
        <v>16.7</v>
      </c>
      <c r="T55" s="18">
        <v>12.1</v>
      </c>
      <c r="U55" s="56">
        <v>8.1</v>
      </c>
    </row>
    <row r="56" spans="1:21" x14ac:dyDescent="0.25">
      <c r="A56" s="49">
        <f t="shared" si="4"/>
        <v>2019</v>
      </c>
      <c r="B56" s="50">
        <f t="shared" si="10"/>
        <v>2</v>
      </c>
      <c r="C56" s="50">
        <f t="shared" si="11"/>
        <v>3</v>
      </c>
      <c r="D56" s="50">
        <f t="shared" si="6"/>
        <v>6</v>
      </c>
      <c r="E56" s="51">
        <f t="shared" si="7"/>
        <v>43499.249999999869</v>
      </c>
      <c r="F56" s="58">
        <v>9.1999999999999993</v>
      </c>
      <c r="G56" s="17" t="s">
        <v>27</v>
      </c>
      <c r="H56" s="58">
        <v>8.1999999999999993</v>
      </c>
      <c r="I56" s="60">
        <v>41.2</v>
      </c>
      <c r="J56" s="17" t="s">
        <v>27</v>
      </c>
      <c r="K56" s="71">
        <v>17.8</v>
      </c>
      <c r="N56" s="23">
        <f t="shared" si="0"/>
        <v>9.1999999999999993</v>
      </c>
      <c r="O56" s="23">
        <f t="shared" si="1"/>
        <v>8.1999999999999993</v>
      </c>
      <c r="P56" s="17">
        <f t="shared" si="2"/>
        <v>41.2</v>
      </c>
      <c r="Q56" s="17">
        <f t="shared" si="3"/>
        <v>17.8</v>
      </c>
      <c r="R56" s="18">
        <v>41.2</v>
      </c>
      <c r="S56" s="18">
        <v>17.8</v>
      </c>
      <c r="T56" s="18">
        <v>9.1999999999999993</v>
      </c>
      <c r="U56" s="56">
        <v>8.1999999999999993</v>
      </c>
    </row>
    <row r="57" spans="1:21" x14ac:dyDescent="0.25">
      <c r="A57" s="49">
        <f t="shared" si="4"/>
        <v>2019</v>
      </c>
      <c r="B57" s="50">
        <f t="shared" si="10"/>
        <v>2</v>
      </c>
      <c r="C57" s="50">
        <f t="shared" si="11"/>
        <v>3</v>
      </c>
      <c r="D57" s="50">
        <f t="shared" si="6"/>
        <v>7</v>
      </c>
      <c r="E57" s="51">
        <f t="shared" si="7"/>
        <v>43499.291666666533</v>
      </c>
      <c r="F57" s="58">
        <v>8.1999999999999993</v>
      </c>
      <c r="G57" s="17" t="s">
        <v>27</v>
      </c>
      <c r="H57" s="58">
        <v>8.3000000000000007</v>
      </c>
      <c r="I57" s="60">
        <v>20.5</v>
      </c>
      <c r="J57" s="17" t="s">
        <v>27</v>
      </c>
      <c r="K57" s="71">
        <v>18.2</v>
      </c>
      <c r="N57" s="23">
        <f t="shared" si="0"/>
        <v>8.1999999999999993</v>
      </c>
      <c r="O57" s="23">
        <f t="shared" si="1"/>
        <v>8.3000000000000007</v>
      </c>
      <c r="P57" s="17">
        <f t="shared" si="2"/>
        <v>20.5</v>
      </c>
      <c r="Q57" s="17">
        <f t="shared" si="3"/>
        <v>18.2</v>
      </c>
      <c r="R57" s="18">
        <v>20.5</v>
      </c>
      <c r="S57" s="18">
        <v>18.2</v>
      </c>
      <c r="T57" s="18">
        <v>8.1999999999999993</v>
      </c>
      <c r="U57" s="56">
        <v>8.3000000000000007</v>
      </c>
    </row>
    <row r="58" spans="1:21" x14ac:dyDescent="0.25">
      <c r="A58" s="49">
        <f t="shared" si="4"/>
        <v>2019</v>
      </c>
      <c r="B58" s="50">
        <f t="shared" si="10"/>
        <v>2</v>
      </c>
      <c r="C58" s="50">
        <f t="shared" si="11"/>
        <v>3</v>
      </c>
      <c r="D58" s="50">
        <f t="shared" si="6"/>
        <v>8</v>
      </c>
      <c r="E58" s="51">
        <f t="shared" si="7"/>
        <v>43499.333333333198</v>
      </c>
      <c r="F58" s="58">
        <v>8.8000000000000007</v>
      </c>
      <c r="G58" s="17" t="s">
        <v>27</v>
      </c>
      <c r="H58" s="58">
        <v>8.4</v>
      </c>
      <c r="I58" s="60">
        <v>35.200000000000003</v>
      </c>
      <c r="J58" s="17" t="s">
        <v>27</v>
      </c>
      <c r="K58" s="71">
        <v>19.100000000000001</v>
      </c>
      <c r="N58" s="23">
        <f t="shared" si="0"/>
        <v>8.8000000000000007</v>
      </c>
      <c r="O58" s="23">
        <f t="shared" si="1"/>
        <v>8.4</v>
      </c>
      <c r="P58" s="17">
        <f t="shared" si="2"/>
        <v>35.200000000000003</v>
      </c>
      <c r="Q58" s="17">
        <f t="shared" si="3"/>
        <v>19.100000000000001</v>
      </c>
      <c r="R58" s="18">
        <v>35.200000000000003</v>
      </c>
      <c r="S58" s="18">
        <v>19.100000000000001</v>
      </c>
      <c r="T58" s="18">
        <v>8.8000000000000007</v>
      </c>
      <c r="U58" s="56">
        <v>8.4</v>
      </c>
    </row>
    <row r="59" spans="1:21" x14ac:dyDescent="0.25">
      <c r="A59" s="49">
        <f t="shared" si="4"/>
        <v>2019</v>
      </c>
      <c r="B59" s="50">
        <f t="shared" si="10"/>
        <v>2</v>
      </c>
      <c r="C59" s="50">
        <f t="shared" si="11"/>
        <v>3</v>
      </c>
      <c r="D59" s="50">
        <f t="shared" si="6"/>
        <v>9</v>
      </c>
      <c r="E59" s="51">
        <f t="shared" si="7"/>
        <v>43499.374999999862</v>
      </c>
      <c r="F59" s="58">
        <v>5.8</v>
      </c>
      <c r="G59" s="17" t="s">
        <v>27</v>
      </c>
      <c r="H59" s="58">
        <v>8.4</v>
      </c>
      <c r="I59" s="60">
        <v>14.5</v>
      </c>
      <c r="J59" s="17" t="s">
        <v>27</v>
      </c>
      <c r="K59" s="71">
        <v>19.2</v>
      </c>
      <c r="N59" s="23">
        <f t="shared" si="0"/>
        <v>5.8</v>
      </c>
      <c r="O59" s="23">
        <f t="shared" si="1"/>
        <v>8.4</v>
      </c>
      <c r="P59" s="17">
        <f t="shared" si="2"/>
        <v>14.5</v>
      </c>
      <c r="Q59" s="17">
        <f t="shared" si="3"/>
        <v>19.2</v>
      </c>
      <c r="R59" s="18">
        <v>14.5</v>
      </c>
      <c r="S59" s="18">
        <v>19.2</v>
      </c>
      <c r="T59" s="18">
        <v>5.8</v>
      </c>
      <c r="U59" s="56">
        <v>8.4</v>
      </c>
    </row>
    <row r="60" spans="1:21" x14ac:dyDescent="0.25">
      <c r="A60" s="49">
        <f t="shared" si="4"/>
        <v>2019</v>
      </c>
      <c r="B60" s="50">
        <f t="shared" si="10"/>
        <v>2</v>
      </c>
      <c r="C60" s="50">
        <f t="shared" si="11"/>
        <v>3</v>
      </c>
      <c r="D60" s="50">
        <f t="shared" si="6"/>
        <v>10</v>
      </c>
      <c r="E60" s="51">
        <f t="shared" si="7"/>
        <v>43499.416666666526</v>
      </c>
      <c r="F60" s="58">
        <v>7.1</v>
      </c>
      <c r="G60" s="17" t="s">
        <v>27</v>
      </c>
      <c r="H60" s="58">
        <v>8.4</v>
      </c>
      <c r="I60" s="60">
        <v>13.9</v>
      </c>
      <c r="J60" s="17" t="s">
        <v>27</v>
      </c>
      <c r="K60" s="71">
        <v>19.3</v>
      </c>
      <c r="N60" s="23">
        <f t="shared" si="0"/>
        <v>7.1</v>
      </c>
      <c r="O60" s="23">
        <f t="shared" si="1"/>
        <v>8.4</v>
      </c>
      <c r="P60" s="17">
        <f t="shared" si="2"/>
        <v>13.9</v>
      </c>
      <c r="Q60" s="17">
        <f t="shared" si="3"/>
        <v>19.3</v>
      </c>
      <c r="R60" s="18">
        <v>13.9</v>
      </c>
      <c r="S60" s="18">
        <v>19.3</v>
      </c>
      <c r="T60" s="18">
        <v>7.1</v>
      </c>
      <c r="U60" s="56">
        <v>8.4</v>
      </c>
    </row>
    <row r="61" spans="1:21" x14ac:dyDescent="0.25">
      <c r="A61" s="49">
        <f t="shared" si="4"/>
        <v>2019</v>
      </c>
      <c r="B61" s="50">
        <f t="shared" si="10"/>
        <v>2</v>
      </c>
      <c r="C61" s="50">
        <f t="shared" si="11"/>
        <v>3</v>
      </c>
      <c r="D61" s="50">
        <f t="shared" si="6"/>
        <v>11</v>
      </c>
      <c r="E61" s="51">
        <f t="shared" si="7"/>
        <v>43499.45833333319</v>
      </c>
      <c r="F61" s="58">
        <v>9.8000000000000007</v>
      </c>
      <c r="G61" s="17" t="s">
        <v>27</v>
      </c>
      <c r="H61" s="58">
        <v>8.6</v>
      </c>
      <c r="I61" s="60">
        <v>16.8</v>
      </c>
      <c r="J61" s="17" t="s">
        <v>27</v>
      </c>
      <c r="K61" s="71">
        <v>19.5</v>
      </c>
      <c r="N61" s="23">
        <f t="shared" si="0"/>
        <v>9.8000000000000007</v>
      </c>
      <c r="O61" s="23">
        <f t="shared" si="1"/>
        <v>8.6</v>
      </c>
      <c r="P61" s="17">
        <f t="shared" si="2"/>
        <v>16.8</v>
      </c>
      <c r="Q61" s="17">
        <f t="shared" si="3"/>
        <v>19.5</v>
      </c>
      <c r="R61" s="18">
        <v>16.8</v>
      </c>
      <c r="S61" s="18">
        <v>19.5</v>
      </c>
      <c r="T61" s="18">
        <v>9.8000000000000007</v>
      </c>
      <c r="U61" s="56">
        <v>8.6</v>
      </c>
    </row>
    <row r="62" spans="1:21" x14ac:dyDescent="0.25">
      <c r="A62" s="49">
        <f t="shared" si="4"/>
        <v>2019</v>
      </c>
      <c r="B62" s="50">
        <f t="shared" si="10"/>
        <v>2</v>
      </c>
      <c r="C62" s="50">
        <f t="shared" si="11"/>
        <v>3</v>
      </c>
      <c r="D62" s="50">
        <f t="shared" si="6"/>
        <v>12</v>
      </c>
      <c r="E62" s="51">
        <f t="shared" si="7"/>
        <v>43499.499999999854</v>
      </c>
      <c r="F62" s="58">
        <v>11.5</v>
      </c>
      <c r="G62" s="17" t="s">
        <v>27</v>
      </c>
      <c r="H62" s="58">
        <v>8.6</v>
      </c>
      <c r="I62" s="60">
        <v>18</v>
      </c>
      <c r="J62" s="17" t="s">
        <v>27</v>
      </c>
      <c r="K62" s="71">
        <v>19.7</v>
      </c>
      <c r="N62" s="23">
        <f t="shared" si="0"/>
        <v>11.5</v>
      </c>
      <c r="O62" s="23">
        <f t="shared" si="1"/>
        <v>8.6</v>
      </c>
      <c r="P62" s="17">
        <f t="shared" si="2"/>
        <v>18</v>
      </c>
      <c r="Q62" s="17">
        <f t="shared" si="3"/>
        <v>19.7</v>
      </c>
      <c r="R62" s="18">
        <v>18</v>
      </c>
      <c r="S62" s="18">
        <v>19.7</v>
      </c>
      <c r="T62" s="18">
        <v>11.5</v>
      </c>
      <c r="U62" s="56">
        <v>8.6</v>
      </c>
    </row>
    <row r="63" spans="1:21" x14ac:dyDescent="0.25">
      <c r="A63" s="49">
        <f t="shared" si="4"/>
        <v>2019</v>
      </c>
      <c r="B63" s="50">
        <f t="shared" si="10"/>
        <v>2</v>
      </c>
      <c r="C63" s="50">
        <f t="shared" si="11"/>
        <v>3</v>
      </c>
      <c r="D63" s="50">
        <f t="shared" si="6"/>
        <v>13</v>
      </c>
      <c r="E63" s="51">
        <f t="shared" si="7"/>
        <v>43499.541666666519</v>
      </c>
      <c r="F63" s="58">
        <v>8.6999999999999993</v>
      </c>
      <c r="G63" s="17" t="s">
        <v>27</v>
      </c>
      <c r="H63" s="58">
        <v>8.6</v>
      </c>
      <c r="I63" s="60">
        <v>17.3</v>
      </c>
      <c r="J63" s="17" t="s">
        <v>27</v>
      </c>
      <c r="K63" s="71">
        <v>19.8</v>
      </c>
      <c r="N63" s="23">
        <f t="shared" si="0"/>
        <v>8.6999999999999993</v>
      </c>
      <c r="O63" s="23">
        <f t="shared" si="1"/>
        <v>8.6</v>
      </c>
      <c r="P63" s="17">
        <f t="shared" si="2"/>
        <v>17.3</v>
      </c>
      <c r="Q63" s="17">
        <f t="shared" si="3"/>
        <v>19.8</v>
      </c>
      <c r="R63" s="18">
        <v>17.3</v>
      </c>
      <c r="S63" s="18">
        <v>19.8</v>
      </c>
      <c r="T63" s="18">
        <v>8.6999999999999993</v>
      </c>
      <c r="U63" s="56">
        <v>8.6</v>
      </c>
    </row>
    <row r="64" spans="1:21" x14ac:dyDescent="0.25">
      <c r="A64" s="49">
        <f t="shared" si="4"/>
        <v>2019</v>
      </c>
      <c r="B64" s="50">
        <f t="shared" si="10"/>
        <v>2</v>
      </c>
      <c r="C64" s="50">
        <f t="shared" si="11"/>
        <v>3</v>
      </c>
      <c r="D64" s="50">
        <f t="shared" si="6"/>
        <v>14</v>
      </c>
      <c r="E64" s="51">
        <f t="shared" si="7"/>
        <v>43499.583333333183</v>
      </c>
      <c r="F64" s="58">
        <v>10.4</v>
      </c>
      <c r="G64" s="17" t="s">
        <v>27</v>
      </c>
      <c r="H64" s="58">
        <v>8.6</v>
      </c>
      <c r="I64" s="60">
        <v>16.8</v>
      </c>
      <c r="J64" s="17" t="s">
        <v>27</v>
      </c>
      <c r="K64" s="71">
        <v>19.8</v>
      </c>
      <c r="N64" s="23">
        <f t="shared" si="0"/>
        <v>10.4</v>
      </c>
      <c r="O64" s="23">
        <f t="shared" si="1"/>
        <v>8.6</v>
      </c>
      <c r="P64" s="17">
        <f t="shared" si="2"/>
        <v>16.8</v>
      </c>
      <c r="Q64" s="17">
        <f t="shared" si="3"/>
        <v>19.8</v>
      </c>
      <c r="R64" s="18">
        <v>16.8</v>
      </c>
      <c r="S64" s="18">
        <v>19.8</v>
      </c>
      <c r="T64" s="18">
        <v>10.4</v>
      </c>
      <c r="U64" s="56">
        <v>8.6</v>
      </c>
    </row>
    <row r="65" spans="1:21" x14ac:dyDescent="0.25">
      <c r="A65" s="49">
        <f t="shared" si="4"/>
        <v>2019</v>
      </c>
      <c r="B65" s="50">
        <f t="shared" si="10"/>
        <v>2</v>
      </c>
      <c r="C65" s="50">
        <f t="shared" si="11"/>
        <v>3</v>
      </c>
      <c r="D65" s="50">
        <f t="shared" si="6"/>
        <v>15</v>
      </c>
      <c r="E65" s="51">
        <f t="shared" si="7"/>
        <v>43499.624999999847</v>
      </c>
      <c r="F65" s="58">
        <v>6.2</v>
      </c>
      <c r="G65" s="17" t="s">
        <v>27</v>
      </c>
      <c r="H65" s="58">
        <v>8.4</v>
      </c>
      <c r="I65" s="60">
        <v>12.1</v>
      </c>
      <c r="J65" s="17" t="s">
        <v>27</v>
      </c>
      <c r="K65" s="71">
        <v>19.5</v>
      </c>
      <c r="N65" s="23">
        <f t="shared" si="0"/>
        <v>6.2</v>
      </c>
      <c r="O65" s="23">
        <f t="shared" si="1"/>
        <v>8.4</v>
      </c>
      <c r="P65" s="17">
        <f t="shared" si="2"/>
        <v>12.1</v>
      </c>
      <c r="Q65" s="17">
        <f t="shared" si="3"/>
        <v>19.5</v>
      </c>
      <c r="R65" s="18">
        <v>12.1</v>
      </c>
      <c r="S65" s="18">
        <v>19.5</v>
      </c>
      <c r="T65" s="18">
        <v>6.2</v>
      </c>
      <c r="U65" s="56">
        <v>8.4</v>
      </c>
    </row>
    <row r="66" spans="1:21" x14ac:dyDescent="0.25">
      <c r="A66" s="49">
        <f t="shared" si="4"/>
        <v>2019</v>
      </c>
      <c r="B66" s="50">
        <f t="shared" si="10"/>
        <v>2</v>
      </c>
      <c r="C66" s="50">
        <f t="shared" si="11"/>
        <v>3</v>
      </c>
      <c r="D66" s="50">
        <f t="shared" si="6"/>
        <v>16</v>
      </c>
      <c r="E66" s="51">
        <f t="shared" si="7"/>
        <v>43499.666666666511</v>
      </c>
      <c r="F66" s="58">
        <v>8.9</v>
      </c>
      <c r="G66" s="17" t="s">
        <v>27</v>
      </c>
      <c r="H66" s="58">
        <v>8.6</v>
      </c>
      <c r="I66" s="60">
        <v>13.8</v>
      </c>
      <c r="J66" s="17" t="s">
        <v>27</v>
      </c>
      <c r="K66" s="71">
        <v>19.600000000000001</v>
      </c>
      <c r="N66" s="23">
        <f t="shared" ref="N66:N129" si="12">IF(G66="Valid", F66, NA())</f>
        <v>8.9</v>
      </c>
      <c r="O66" s="23">
        <f t="shared" ref="O66:O129" si="13">IF(G66="Valid", H66, NA())</f>
        <v>8.6</v>
      </c>
      <c r="P66" s="17">
        <f t="shared" ref="P66:P129" si="14">IF(J66="Valid", I66, NA())</f>
        <v>13.8</v>
      </c>
      <c r="Q66" s="17">
        <f t="shared" ref="Q66:Q129" si="15">IF(J66="Valid", K66, NA())</f>
        <v>19.600000000000001</v>
      </c>
      <c r="R66" s="18">
        <v>13.8</v>
      </c>
      <c r="S66" s="18">
        <v>19.600000000000001</v>
      </c>
      <c r="T66" s="18">
        <v>8.9</v>
      </c>
      <c r="U66" s="56">
        <v>8.6</v>
      </c>
    </row>
    <row r="67" spans="1:21" x14ac:dyDescent="0.25">
      <c r="A67" s="49">
        <f t="shared" si="4"/>
        <v>2019</v>
      </c>
      <c r="B67" s="50">
        <f t="shared" si="10"/>
        <v>2</v>
      </c>
      <c r="C67" s="50">
        <f t="shared" si="11"/>
        <v>3</v>
      </c>
      <c r="D67" s="50">
        <f t="shared" si="6"/>
        <v>17</v>
      </c>
      <c r="E67" s="51">
        <f t="shared" si="7"/>
        <v>43499.708333333176</v>
      </c>
      <c r="F67" s="58">
        <v>10.5</v>
      </c>
      <c r="G67" s="17" t="s">
        <v>27</v>
      </c>
      <c r="H67" s="58">
        <v>9</v>
      </c>
      <c r="I67" s="60">
        <v>15.9</v>
      </c>
      <c r="J67" s="17" t="s">
        <v>27</v>
      </c>
      <c r="K67" s="71">
        <v>19.899999999999999</v>
      </c>
      <c r="N67" s="23">
        <f t="shared" si="12"/>
        <v>10.5</v>
      </c>
      <c r="O67" s="23">
        <f t="shared" si="13"/>
        <v>9</v>
      </c>
      <c r="P67" s="17">
        <f t="shared" si="14"/>
        <v>15.9</v>
      </c>
      <c r="Q67" s="17">
        <f t="shared" si="15"/>
        <v>19.899999999999999</v>
      </c>
      <c r="R67" s="18">
        <v>15.9</v>
      </c>
      <c r="S67" s="18">
        <v>19.899999999999999</v>
      </c>
      <c r="T67" s="18">
        <v>10.5</v>
      </c>
      <c r="U67" s="56">
        <v>9</v>
      </c>
    </row>
    <row r="68" spans="1:21" x14ac:dyDescent="0.25">
      <c r="A68" s="49">
        <f t="shared" ref="A68:A131" si="16">A67</f>
        <v>2019</v>
      </c>
      <c r="B68" s="50">
        <f t="shared" si="10"/>
        <v>2</v>
      </c>
      <c r="C68" s="50">
        <f t="shared" si="11"/>
        <v>3</v>
      </c>
      <c r="D68" s="50">
        <f t="shared" ref="D68:D131" si="17">IF(D67=23,0,D67+1)</f>
        <v>18</v>
      </c>
      <c r="E68" s="51">
        <f t="shared" ref="E68:E131" si="18">E67+0.0416666666666666</f>
        <v>43499.74999999984</v>
      </c>
      <c r="F68" s="58">
        <v>6.9</v>
      </c>
      <c r="G68" s="17" t="s">
        <v>27</v>
      </c>
      <c r="H68" s="58">
        <v>8.9</v>
      </c>
      <c r="I68" s="60">
        <v>16.7</v>
      </c>
      <c r="J68" s="17" t="s">
        <v>27</v>
      </c>
      <c r="K68" s="71">
        <v>19.7</v>
      </c>
      <c r="N68" s="23">
        <f t="shared" si="12"/>
        <v>6.9</v>
      </c>
      <c r="O68" s="23">
        <f t="shared" si="13"/>
        <v>8.9</v>
      </c>
      <c r="P68" s="17">
        <f t="shared" si="14"/>
        <v>16.7</v>
      </c>
      <c r="Q68" s="17">
        <f t="shared" si="15"/>
        <v>19.7</v>
      </c>
      <c r="R68" s="18">
        <v>16.7</v>
      </c>
      <c r="S68" s="18">
        <v>19.7</v>
      </c>
      <c r="T68" s="18">
        <v>6.9</v>
      </c>
      <c r="U68" s="56">
        <v>8.9</v>
      </c>
    </row>
    <row r="69" spans="1:21" x14ac:dyDescent="0.25">
      <c r="A69" s="49">
        <f t="shared" si="16"/>
        <v>2019</v>
      </c>
      <c r="B69" s="50">
        <f t="shared" si="10"/>
        <v>2</v>
      </c>
      <c r="C69" s="50">
        <f t="shared" si="11"/>
        <v>3</v>
      </c>
      <c r="D69" s="50">
        <f t="shared" si="17"/>
        <v>19</v>
      </c>
      <c r="E69" s="51">
        <f t="shared" si="18"/>
        <v>43499.791666666504</v>
      </c>
      <c r="F69" s="58">
        <v>8.1999999999999993</v>
      </c>
      <c r="G69" s="17" t="s">
        <v>27</v>
      </c>
      <c r="H69" s="58">
        <v>8.9</v>
      </c>
      <c r="I69" s="60">
        <v>18.8</v>
      </c>
      <c r="J69" s="17" t="s">
        <v>27</v>
      </c>
      <c r="K69" s="71">
        <v>19.8</v>
      </c>
      <c r="N69" s="23">
        <f t="shared" si="12"/>
        <v>8.1999999999999993</v>
      </c>
      <c r="O69" s="23">
        <f t="shared" si="13"/>
        <v>8.9</v>
      </c>
      <c r="P69" s="17">
        <f t="shared" si="14"/>
        <v>18.8</v>
      </c>
      <c r="Q69" s="17">
        <f t="shared" si="15"/>
        <v>19.8</v>
      </c>
      <c r="R69" s="18">
        <v>18.8</v>
      </c>
      <c r="S69" s="18">
        <v>19.8</v>
      </c>
      <c r="T69" s="18">
        <v>8.1999999999999993</v>
      </c>
      <c r="U69" s="56">
        <v>8.9</v>
      </c>
    </row>
    <row r="70" spans="1:21" x14ac:dyDescent="0.25">
      <c r="A70" s="49">
        <f t="shared" si="16"/>
        <v>2019</v>
      </c>
      <c r="B70" s="50">
        <f t="shared" si="10"/>
        <v>2</v>
      </c>
      <c r="C70" s="50">
        <f t="shared" si="11"/>
        <v>3</v>
      </c>
      <c r="D70" s="50">
        <f t="shared" si="17"/>
        <v>20</v>
      </c>
      <c r="E70" s="51">
        <f t="shared" si="18"/>
        <v>43499.833333333168</v>
      </c>
      <c r="F70" s="58">
        <v>8.4</v>
      </c>
      <c r="G70" s="17" t="s">
        <v>27</v>
      </c>
      <c r="H70" s="58">
        <v>8.8000000000000007</v>
      </c>
      <c r="I70" s="60">
        <v>19.5</v>
      </c>
      <c r="J70" s="17" t="s">
        <v>27</v>
      </c>
      <c r="K70" s="71">
        <v>19.5</v>
      </c>
      <c r="N70" s="23">
        <f t="shared" si="12"/>
        <v>8.4</v>
      </c>
      <c r="O70" s="23">
        <f t="shared" si="13"/>
        <v>8.8000000000000007</v>
      </c>
      <c r="P70" s="17">
        <f t="shared" si="14"/>
        <v>19.5</v>
      </c>
      <c r="Q70" s="17">
        <f t="shared" si="15"/>
        <v>19.5</v>
      </c>
      <c r="R70" s="18">
        <v>19.5</v>
      </c>
      <c r="S70" s="18">
        <v>19.5</v>
      </c>
      <c r="T70" s="18">
        <v>8.4</v>
      </c>
      <c r="U70" s="56">
        <v>8.8000000000000007</v>
      </c>
    </row>
    <row r="71" spans="1:21" x14ac:dyDescent="0.25">
      <c r="A71" s="49">
        <f t="shared" si="16"/>
        <v>2019</v>
      </c>
      <c r="B71" s="50">
        <f t="shared" si="10"/>
        <v>2</v>
      </c>
      <c r="C71" s="50">
        <f t="shared" si="11"/>
        <v>3</v>
      </c>
      <c r="D71" s="50">
        <f t="shared" si="17"/>
        <v>21</v>
      </c>
      <c r="E71" s="51">
        <f t="shared" si="18"/>
        <v>43499.874999999833</v>
      </c>
      <c r="F71" s="58">
        <v>7</v>
      </c>
      <c r="G71" s="17" t="s">
        <v>27</v>
      </c>
      <c r="H71" s="58">
        <v>8.6999999999999993</v>
      </c>
      <c r="I71" s="60">
        <v>17.2</v>
      </c>
      <c r="J71" s="17" t="s">
        <v>27</v>
      </c>
      <c r="K71" s="71">
        <v>19.3</v>
      </c>
      <c r="N71" s="23">
        <f t="shared" si="12"/>
        <v>7</v>
      </c>
      <c r="O71" s="23">
        <f t="shared" si="13"/>
        <v>8.6999999999999993</v>
      </c>
      <c r="P71" s="17">
        <f t="shared" si="14"/>
        <v>17.2</v>
      </c>
      <c r="Q71" s="17">
        <f t="shared" si="15"/>
        <v>19.3</v>
      </c>
      <c r="R71" s="18">
        <v>17.2</v>
      </c>
      <c r="S71" s="18">
        <v>19.3</v>
      </c>
      <c r="T71" s="18">
        <v>7</v>
      </c>
      <c r="U71" s="56">
        <v>8.6999999999999993</v>
      </c>
    </row>
    <row r="72" spans="1:21" x14ac:dyDescent="0.25">
      <c r="A72" s="49">
        <f t="shared" si="16"/>
        <v>2019</v>
      </c>
      <c r="B72" s="50">
        <f t="shared" si="10"/>
        <v>2</v>
      </c>
      <c r="C72" s="50">
        <f t="shared" si="11"/>
        <v>3</v>
      </c>
      <c r="D72" s="50">
        <f t="shared" si="17"/>
        <v>22</v>
      </c>
      <c r="E72" s="51">
        <f t="shared" si="18"/>
        <v>43499.916666666497</v>
      </c>
      <c r="F72" s="58">
        <v>6.4</v>
      </c>
      <c r="G72" s="17" t="s">
        <v>27</v>
      </c>
      <c r="H72" s="58">
        <v>8.6</v>
      </c>
      <c r="I72" s="60">
        <v>18.399999999999999</v>
      </c>
      <c r="J72" s="17" t="s">
        <v>27</v>
      </c>
      <c r="K72" s="71">
        <v>19</v>
      </c>
      <c r="N72" s="23">
        <f t="shared" si="12"/>
        <v>6.4</v>
      </c>
      <c r="O72" s="23">
        <f t="shared" si="13"/>
        <v>8.6</v>
      </c>
      <c r="P72" s="17">
        <f t="shared" si="14"/>
        <v>18.399999999999999</v>
      </c>
      <c r="Q72" s="17">
        <f t="shared" si="15"/>
        <v>19</v>
      </c>
      <c r="R72" s="18">
        <v>18.399999999999999</v>
      </c>
      <c r="S72" s="18">
        <v>19</v>
      </c>
      <c r="T72" s="18">
        <v>6.4</v>
      </c>
      <c r="U72" s="56">
        <v>8.6</v>
      </c>
    </row>
    <row r="73" spans="1:21" x14ac:dyDescent="0.25">
      <c r="A73" s="49">
        <f t="shared" si="16"/>
        <v>2019</v>
      </c>
      <c r="B73" s="50">
        <f t="shared" si="10"/>
        <v>2</v>
      </c>
      <c r="C73" s="50">
        <f t="shared" si="11"/>
        <v>3</v>
      </c>
      <c r="D73" s="50">
        <f t="shared" si="17"/>
        <v>23</v>
      </c>
      <c r="E73" s="51">
        <f t="shared" si="18"/>
        <v>43499.958333333161</v>
      </c>
      <c r="F73" s="58">
        <v>4.9000000000000004</v>
      </c>
      <c r="G73" s="17" t="s">
        <v>27</v>
      </c>
      <c r="H73" s="58">
        <v>8.4</v>
      </c>
      <c r="I73" s="60">
        <v>15.2</v>
      </c>
      <c r="J73" s="17" t="s">
        <v>27</v>
      </c>
      <c r="K73" s="71">
        <v>18.7</v>
      </c>
      <c r="N73" s="23">
        <f t="shared" si="12"/>
        <v>4.9000000000000004</v>
      </c>
      <c r="O73" s="23">
        <f t="shared" si="13"/>
        <v>8.4</v>
      </c>
      <c r="P73" s="17">
        <f t="shared" si="14"/>
        <v>15.2</v>
      </c>
      <c r="Q73" s="17">
        <f t="shared" si="15"/>
        <v>18.7</v>
      </c>
      <c r="R73" s="18">
        <v>15.2</v>
      </c>
      <c r="S73" s="18">
        <v>18.7</v>
      </c>
      <c r="T73" s="18">
        <v>4.9000000000000004</v>
      </c>
      <c r="U73" s="56">
        <v>8.4</v>
      </c>
    </row>
    <row r="74" spans="1:21" x14ac:dyDescent="0.25">
      <c r="A74" s="49">
        <f t="shared" si="16"/>
        <v>2019</v>
      </c>
      <c r="B74" s="50">
        <f t="shared" si="10"/>
        <v>2</v>
      </c>
      <c r="C74" s="50">
        <f t="shared" si="11"/>
        <v>4</v>
      </c>
      <c r="D74" s="50">
        <f t="shared" si="17"/>
        <v>0</v>
      </c>
      <c r="E74" s="51">
        <f t="shared" si="18"/>
        <v>43499.999999999825</v>
      </c>
      <c r="F74" s="63">
        <v>17.399999999999999</v>
      </c>
      <c r="G74" s="17" t="s">
        <v>27</v>
      </c>
      <c r="H74" s="58">
        <v>8.6999999999999993</v>
      </c>
      <c r="I74" s="67">
        <v>26.3</v>
      </c>
      <c r="J74" s="17" t="s">
        <v>27</v>
      </c>
      <c r="K74" s="71">
        <v>19.2</v>
      </c>
      <c r="N74" s="23">
        <f t="shared" si="12"/>
        <v>17.399999999999999</v>
      </c>
      <c r="O74" s="23">
        <f t="shared" si="13"/>
        <v>8.6999999999999993</v>
      </c>
      <c r="P74" s="17">
        <f t="shared" si="14"/>
        <v>26.3</v>
      </c>
      <c r="Q74" s="17">
        <f t="shared" si="15"/>
        <v>19.2</v>
      </c>
      <c r="R74" s="18">
        <v>26.3</v>
      </c>
      <c r="S74" s="18">
        <v>19.2</v>
      </c>
      <c r="T74" s="18">
        <v>17.399999999999999</v>
      </c>
      <c r="U74" s="56">
        <v>8.6999999999999993</v>
      </c>
    </row>
    <row r="75" spans="1:21" x14ac:dyDescent="0.25">
      <c r="A75" s="49">
        <f t="shared" si="16"/>
        <v>2019</v>
      </c>
      <c r="B75" s="50">
        <f t="shared" si="10"/>
        <v>2</v>
      </c>
      <c r="C75" s="50">
        <f t="shared" si="11"/>
        <v>4</v>
      </c>
      <c r="D75" s="50">
        <f t="shared" si="17"/>
        <v>1</v>
      </c>
      <c r="E75" s="51">
        <f t="shared" si="18"/>
        <v>43500.04166666649</v>
      </c>
      <c r="F75" s="63">
        <v>17.3</v>
      </c>
      <c r="G75" s="17" t="s">
        <v>27</v>
      </c>
      <c r="H75" s="58">
        <v>9.1</v>
      </c>
      <c r="I75" s="67">
        <v>28.3</v>
      </c>
      <c r="J75" s="17" t="s">
        <v>27</v>
      </c>
      <c r="K75" s="71">
        <v>19.600000000000001</v>
      </c>
      <c r="N75" s="23">
        <f t="shared" si="12"/>
        <v>17.3</v>
      </c>
      <c r="O75" s="23">
        <f t="shared" si="13"/>
        <v>9.1</v>
      </c>
      <c r="P75" s="17">
        <f t="shared" si="14"/>
        <v>28.3</v>
      </c>
      <c r="Q75" s="17">
        <f t="shared" si="15"/>
        <v>19.600000000000001</v>
      </c>
      <c r="R75" s="18">
        <v>28.3</v>
      </c>
      <c r="S75" s="18">
        <v>19.600000000000001</v>
      </c>
      <c r="T75" s="18">
        <v>17.3</v>
      </c>
      <c r="U75" s="56">
        <v>9.1</v>
      </c>
    </row>
    <row r="76" spans="1:21" x14ac:dyDescent="0.25">
      <c r="A76" s="49">
        <f t="shared" si="16"/>
        <v>2019</v>
      </c>
      <c r="B76" s="50">
        <f t="shared" si="10"/>
        <v>2</v>
      </c>
      <c r="C76" s="50">
        <f t="shared" si="11"/>
        <v>4</v>
      </c>
      <c r="D76" s="50">
        <f t="shared" si="17"/>
        <v>2</v>
      </c>
      <c r="E76" s="51">
        <f t="shared" si="18"/>
        <v>43500.083333333154</v>
      </c>
      <c r="F76" s="63">
        <v>13.1</v>
      </c>
      <c r="G76" s="17" t="s">
        <v>27</v>
      </c>
      <c r="H76" s="58">
        <v>9.1999999999999993</v>
      </c>
      <c r="I76" s="67">
        <v>23.1</v>
      </c>
      <c r="J76" s="17" t="s">
        <v>27</v>
      </c>
      <c r="K76" s="71">
        <v>19.7</v>
      </c>
      <c r="N76" s="23">
        <f t="shared" si="12"/>
        <v>13.1</v>
      </c>
      <c r="O76" s="23">
        <f t="shared" si="13"/>
        <v>9.1999999999999993</v>
      </c>
      <c r="P76" s="17">
        <f t="shared" si="14"/>
        <v>23.1</v>
      </c>
      <c r="Q76" s="17">
        <f t="shared" si="15"/>
        <v>19.7</v>
      </c>
      <c r="R76" s="18">
        <v>23.1</v>
      </c>
      <c r="S76" s="18">
        <v>19.7</v>
      </c>
      <c r="T76" s="18">
        <v>13.1</v>
      </c>
      <c r="U76" s="56">
        <v>9.1999999999999993</v>
      </c>
    </row>
    <row r="77" spans="1:21" x14ac:dyDescent="0.25">
      <c r="A77" s="49">
        <f t="shared" si="16"/>
        <v>2019</v>
      </c>
      <c r="B77" s="50">
        <f t="shared" si="10"/>
        <v>2</v>
      </c>
      <c r="C77" s="50">
        <f t="shared" si="11"/>
        <v>4</v>
      </c>
      <c r="D77" s="50">
        <f t="shared" si="17"/>
        <v>3</v>
      </c>
      <c r="E77" s="51">
        <f t="shared" si="18"/>
        <v>43500.124999999818</v>
      </c>
      <c r="F77" s="63">
        <v>15.2</v>
      </c>
      <c r="G77" s="17" t="s">
        <v>27</v>
      </c>
      <c r="H77" s="58">
        <v>9.4</v>
      </c>
      <c r="I77" s="67">
        <v>21.6</v>
      </c>
      <c r="J77" s="17" t="s">
        <v>27</v>
      </c>
      <c r="K77" s="71">
        <v>19.8</v>
      </c>
      <c r="N77" s="23">
        <f t="shared" si="12"/>
        <v>15.2</v>
      </c>
      <c r="O77" s="23">
        <f t="shared" si="13"/>
        <v>9.4</v>
      </c>
      <c r="P77" s="17">
        <f t="shared" si="14"/>
        <v>21.6</v>
      </c>
      <c r="Q77" s="17">
        <f t="shared" si="15"/>
        <v>19.8</v>
      </c>
      <c r="R77" s="18">
        <v>21.6</v>
      </c>
      <c r="S77" s="18">
        <v>19.8</v>
      </c>
      <c r="T77" s="18">
        <v>15.2</v>
      </c>
      <c r="U77" s="56">
        <v>9.4</v>
      </c>
    </row>
    <row r="78" spans="1:21" x14ac:dyDescent="0.25">
      <c r="A78" s="49">
        <f t="shared" si="16"/>
        <v>2019</v>
      </c>
      <c r="B78" s="50">
        <f t="shared" si="10"/>
        <v>2</v>
      </c>
      <c r="C78" s="50">
        <f t="shared" si="11"/>
        <v>4</v>
      </c>
      <c r="D78" s="50">
        <f t="shared" si="17"/>
        <v>4</v>
      </c>
      <c r="E78" s="51">
        <f t="shared" si="18"/>
        <v>43500.166666666482</v>
      </c>
      <c r="F78" s="63">
        <v>10.3</v>
      </c>
      <c r="G78" s="17" t="s">
        <v>27</v>
      </c>
      <c r="H78" s="58">
        <v>9.5</v>
      </c>
      <c r="I78" s="67">
        <v>17.399999999999999</v>
      </c>
      <c r="J78" s="17" t="s">
        <v>27</v>
      </c>
      <c r="K78" s="71">
        <v>19.8</v>
      </c>
      <c r="N78" s="23">
        <f t="shared" si="12"/>
        <v>10.3</v>
      </c>
      <c r="O78" s="23">
        <f t="shared" si="13"/>
        <v>9.5</v>
      </c>
      <c r="P78" s="17">
        <f t="shared" si="14"/>
        <v>17.399999999999999</v>
      </c>
      <c r="Q78" s="17">
        <f t="shared" si="15"/>
        <v>19.8</v>
      </c>
      <c r="R78" s="18">
        <v>17.399999999999999</v>
      </c>
      <c r="S78" s="18">
        <v>19.8</v>
      </c>
      <c r="T78" s="18">
        <v>10.3</v>
      </c>
      <c r="U78" s="56">
        <v>9.5</v>
      </c>
    </row>
    <row r="79" spans="1:21" x14ac:dyDescent="0.25">
      <c r="A79" s="49">
        <f t="shared" si="16"/>
        <v>2019</v>
      </c>
      <c r="B79" s="50">
        <f t="shared" si="10"/>
        <v>2</v>
      </c>
      <c r="C79" s="50">
        <f t="shared" si="11"/>
        <v>4</v>
      </c>
      <c r="D79" s="50">
        <f t="shared" si="17"/>
        <v>5</v>
      </c>
      <c r="E79" s="51">
        <f t="shared" si="18"/>
        <v>43500.208333333147</v>
      </c>
      <c r="F79" s="63">
        <v>7.9</v>
      </c>
      <c r="G79" s="17" t="s">
        <v>27</v>
      </c>
      <c r="H79" s="58">
        <v>9.3000000000000007</v>
      </c>
      <c r="I79" s="67">
        <v>13.7</v>
      </c>
      <c r="J79" s="17" t="s">
        <v>27</v>
      </c>
      <c r="K79" s="71">
        <v>19.3</v>
      </c>
      <c r="N79" s="23">
        <f t="shared" si="12"/>
        <v>7.9</v>
      </c>
      <c r="O79" s="23">
        <f t="shared" si="13"/>
        <v>9.3000000000000007</v>
      </c>
      <c r="P79" s="17">
        <f t="shared" si="14"/>
        <v>13.7</v>
      </c>
      <c r="Q79" s="17">
        <f t="shared" si="15"/>
        <v>19.3</v>
      </c>
      <c r="R79" s="18">
        <v>13.7</v>
      </c>
      <c r="S79" s="18">
        <v>19.3</v>
      </c>
      <c r="T79" s="18">
        <v>7.9</v>
      </c>
      <c r="U79" s="56">
        <v>9.3000000000000007</v>
      </c>
    </row>
    <row r="80" spans="1:21" x14ac:dyDescent="0.25">
      <c r="A80" s="49">
        <f t="shared" si="16"/>
        <v>2019</v>
      </c>
      <c r="B80" s="50">
        <f t="shared" si="10"/>
        <v>2</v>
      </c>
      <c r="C80" s="50">
        <f t="shared" si="11"/>
        <v>4</v>
      </c>
      <c r="D80" s="50">
        <f t="shared" si="17"/>
        <v>6</v>
      </c>
      <c r="E80" s="51">
        <f t="shared" si="18"/>
        <v>43500.249999999811</v>
      </c>
      <c r="F80" s="63">
        <v>13</v>
      </c>
      <c r="G80" s="17" t="s">
        <v>27</v>
      </c>
      <c r="H80" s="58">
        <v>9.4</v>
      </c>
      <c r="I80" s="67">
        <v>38.1</v>
      </c>
      <c r="J80" s="17" t="s">
        <v>27</v>
      </c>
      <c r="K80" s="71">
        <v>19.2</v>
      </c>
      <c r="N80" s="23">
        <f t="shared" si="12"/>
        <v>13</v>
      </c>
      <c r="O80" s="23">
        <f t="shared" si="13"/>
        <v>9.4</v>
      </c>
      <c r="P80" s="17">
        <f t="shared" si="14"/>
        <v>38.1</v>
      </c>
      <c r="Q80" s="17">
        <f t="shared" si="15"/>
        <v>19.2</v>
      </c>
      <c r="R80" s="18">
        <v>38.1</v>
      </c>
      <c r="S80" s="18">
        <v>19.2</v>
      </c>
      <c r="T80" s="18">
        <v>13</v>
      </c>
      <c r="U80" s="56">
        <v>9.4</v>
      </c>
    </row>
    <row r="81" spans="1:21" x14ac:dyDescent="0.25">
      <c r="A81" s="49">
        <f t="shared" si="16"/>
        <v>2019</v>
      </c>
      <c r="B81" s="50">
        <f t="shared" si="10"/>
        <v>2</v>
      </c>
      <c r="C81" s="50">
        <f t="shared" si="11"/>
        <v>4</v>
      </c>
      <c r="D81" s="50">
        <f t="shared" si="17"/>
        <v>7</v>
      </c>
      <c r="E81" s="51">
        <f t="shared" si="18"/>
        <v>43500.291666666475</v>
      </c>
      <c r="F81" s="63">
        <v>30.6</v>
      </c>
      <c r="G81" s="17" t="s">
        <v>27</v>
      </c>
      <c r="H81" s="58">
        <v>10.3</v>
      </c>
      <c r="I81" s="67">
        <v>158.6</v>
      </c>
      <c r="J81" s="17" t="s">
        <v>27</v>
      </c>
      <c r="K81" s="71">
        <v>24.8</v>
      </c>
      <c r="N81" s="23">
        <f t="shared" si="12"/>
        <v>30.6</v>
      </c>
      <c r="O81" s="23">
        <f t="shared" si="13"/>
        <v>10.3</v>
      </c>
      <c r="P81" s="17">
        <f t="shared" si="14"/>
        <v>158.6</v>
      </c>
      <c r="Q81" s="17">
        <f t="shared" si="15"/>
        <v>24.8</v>
      </c>
      <c r="R81" s="18">
        <v>158.6</v>
      </c>
      <c r="S81" s="18">
        <v>24.8</v>
      </c>
      <c r="T81" s="18">
        <v>30.6</v>
      </c>
      <c r="U81" s="56">
        <v>10.3</v>
      </c>
    </row>
    <row r="82" spans="1:21" x14ac:dyDescent="0.25">
      <c r="A82" s="49">
        <f t="shared" si="16"/>
        <v>2019</v>
      </c>
      <c r="B82" s="50">
        <f t="shared" si="10"/>
        <v>2</v>
      </c>
      <c r="C82" s="50">
        <f t="shared" si="11"/>
        <v>4</v>
      </c>
      <c r="D82" s="50">
        <f t="shared" si="17"/>
        <v>8</v>
      </c>
      <c r="E82" s="51">
        <f t="shared" si="18"/>
        <v>43500.333333333139</v>
      </c>
      <c r="F82" s="63">
        <v>32.200000000000003</v>
      </c>
      <c r="G82" s="17" t="s">
        <v>27</v>
      </c>
      <c r="H82" s="58">
        <v>11.5</v>
      </c>
      <c r="I82" s="67">
        <v>143.80000000000001</v>
      </c>
      <c r="J82" s="17" t="s">
        <v>27</v>
      </c>
      <c r="K82" s="71">
        <v>29.7</v>
      </c>
      <c r="N82" s="23">
        <f t="shared" si="12"/>
        <v>32.200000000000003</v>
      </c>
      <c r="O82" s="23">
        <f t="shared" si="13"/>
        <v>11.5</v>
      </c>
      <c r="P82" s="17">
        <f t="shared" si="14"/>
        <v>143.80000000000001</v>
      </c>
      <c r="Q82" s="17">
        <f t="shared" si="15"/>
        <v>29.7</v>
      </c>
      <c r="R82" s="18">
        <v>143.80000000000001</v>
      </c>
      <c r="S82" s="18">
        <v>29.7</v>
      </c>
      <c r="T82" s="18">
        <v>32.200000000000003</v>
      </c>
      <c r="U82" s="56">
        <v>11.5</v>
      </c>
    </row>
    <row r="83" spans="1:21" x14ac:dyDescent="0.25">
      <c r="A83" s="49">
        <f t="shared" si="16"/>
        <v>2019</v>
      </c>
      <c r="B83" s="50">
        <f t="shared" si="10"/>
        <v>2</v>
      </c>
      <c r="C83" s="50">
        <f t="shared" si="11"/>
        <v>4</v>
      </c>
      <c r="D83" s="50">
        <f t="shared" si="17"/>
        <v>9</v>
      </c>
      <c r="E83" s="51">
        <f t="shared" si="18"/>
        <v>43500.374999999804</v>
      </c>
      <c r="F83" s="63">
        <v>10.7</v>
      </c>
      <c r="G83" s="17" t="s">
        <v>27</v>
      </c>
      <c r="H83" s="58">
        <v>11.7</v>
      </c>
      <c r="I83" s="67">
        <v>24.8</v>
      </c>
      <c r="J83" s="17" t="s">
        <v>27</v>
      </c>
      <c r="K83" s="71">
        <v>30.2</v>
      </c>
      <c r="N83" s="23">
        <f t="shared" si="12"/>
        <v>10.7</v>
      </c>
      <c r="O83" s="23">
        <f t="shared" si="13"/>
        <v>11.7</v>
      </c>
      <c r="P83" s="17">
        <f t="shared" si="14"/>
        <v>24.8</v>
      </c>
      <c r="Q83" s="17">
        <f t="shared" si="15"/>
        <v>30.2</v>
      </c>
      <c r="R83" s="18">
        <v>24.8</v>
      </c>
      <c r="S83" s="18">
        <v>30.2</v>
      </c>
      <c r="T83" s="18">
        <v>10.7</v>
      </c>
      <c r="U83" s="56">
        <v>11.7</v>
      </c>
    </row>
    <row r="84" spans="1:21" x14ac:dyDescent="0.25">
      <c r="A84" s="49">
        <f t="shared" si="16"/>
        <v>2019</v>
      </c>
      <c r="B84" s="50">
        <f t="shared" si="10"/>
        <v>2</v>
      </c>
      <c r="C84" s="50">
        <f t="shared" si="11"/>
        <v>4</v>
      </c>
      <c r="D84" s="50">
        <f t="shared" si="17"/>
        <v>10</v>
      </c>
      <c r="E84" s="51">
        <f t="shared" si="18"/>
        <v>43500.416666666468</v>
      </c>
      <c r="F84" s="63">
        <v>8</v>
      </c>
      <c r="G84" s="17" t="s">
        <v>27</v>
      </c>
      <c r="H84" s="58">
        <v>11.8</v>
      </c>
      <c r="I84" s="67">
        <v>18</v>
      </c>
      <c r="J84" s="17" t="s">
        <v>27</v>
      </c>
      <c r="K84" s="71">
        <v>30.5</v>
      </c>
      <c r="N84" s="23">
        <f t="shared" si="12"/>
        <v>8</v>
      </c>
      <c r="O84" s="23">
        <f t="shared" si="13"/>
        <v>11.8</v>
      </c>
      <c r="P84" s="17">
        <f t="shared" si="14"/>
        <v>18</v>
      </c>
      <c r="Q84" s="17">
        <f t="shared" si="15"/>
        <v>30.5</v>
      </c>
      <c r="R84" s="18">
        <v>18</v>
      </c>
      <c r="S84" s="18">
        <v>30.5</v>
      </c>
      <c r="T84" s="18">
        <v>8</v>
      </c>
      <c r="U84" s="56">
        <v>11.8</v>
      </c>
    </row>
    <row r="85" spans="1:21" x14ac:dyDescent="0.25">
      <c r="A85" s="49">
        <f t="shared" si="16"/>
        <v>2019</v>
      </c>
      <c r="B85" s="50">
        <f t="shared" si="10"/>
        <v>2</v>
      </c>
      <c r="C85" s="50">
        <f t="shared" si="11"/>
        <v>4</v>
      </c>
      <c r="D85" s="50">
        <f t="shared" si="17"/>
        <v>11</v>
      </c>
      <c r="E85" s="51">
        <f t="shared" si="18"/>
        <v>43500.458333333132</v>
      </c>
      <c r="F85" s="63">
        <v>9.6</v>
      </c>
      <c r="G85" s="17" t="s">
        <v>27</v>
      </c>
      <c r="H85" s="58">
        <v>11.9</v>
      </c>
      <c r="I85" s="67">
        <v>15.9</v>
      </c>
      <c r="J85" s="17" t="s">
        <v>27</v>
      </c>
      <c r="K85" s="71">
        <v>30.7</v>
      </c>
      <c r="N85" s="23">
        <f t="shared" si="12"/>
        <v>9.6</v>
      </c>
      <c r="O85" s="23">
        <f t="shared" si="13"/>
        <v>11.9</v>
      </c>
      <c r="P85" s="17">
        <f t="shared" si="14"/>
        <v>15.9</v>
      </c>
      <c r="Q85" s="17">
        <f t="shared" si="15"/>
        <v>30.7</v>
      </c>
      <c r="R85" s="18">
        <v>15.9</v>
      </c>
      <c r="S85" s="18">
        <v>30.7</v>
      </c>
      <c r="T85" s="18">
        <v>9.6</v>
      </c>
      <c r="U85" s="56">
        <v>11.9</v>
      </c>
    </row>
    <row r="86" spans="1:21" x14ac:dyDescent="0.25">
      <c r="A86" s="49">
        <f t="shared" si="16"/>
        <v>2019</v>
      </c>
      <c r="B86" s="50">
        <f t="shared" si="10"/>
        <v>2</v>
      </c>
      <c r="C86" s="50">
        <f t="shared" si="11"/>
        <v>4</v>
      </c>
      <c r="D86" s="50">
        <f t="shared" si="17"/>
        <v>12</v>
      </c>
      <c r="E86" s="51">
        <f t="shared" si="18"/>
        <v>43500.499999999796</v>
      </c>
      <c r="F86" s="63">
        <v>10.3</v>
      </c>
      <c r="G86" s="17" t="s">
        <v>27</v>
      </c>
      <c r="H86" s="58">
        <v>11.9</v>
      </c>
      <c r="I86" s="67">
        <v>16.100000000000001</v>
      </c>
      <c r="J86" s="17" t="s">
        <v>27</v>
      </c>
      <c r="K86" s="71">
        <v>30.8</v>
      </c>
      <c r="N86" s="23">
        <f t="shared" si="12"/>
        <v>10.3</v>
      </c>
      <c r="O86" s="23">
        <f t="shared" si="13"/>
        <v>11.9</v>
      </c>
      <c r="P86" s="17">
        <f t="shared" si="14"/>
        <v>16.100000000000001</v>
      </c>
      <c r="Q86" s="17">
        <f t="shared" si="15"/>
        <v>30.8</v>
      </c>
      <c r="R86" s="18">
        <v>16.100000000000001</v>
      </c>
      <c r="S86" s="18">
        <v>30.8</v>
      </c>
      <c r="T86" s="18">
        <v>10.3</v>
      </c>
      <c r="U86" s="56">
        <v>11.9</v>
      </c>
    </row>
    <row r="87" spans="1:21" x14ac:dyDescent="0.25">
      <c r="A87" s="49">
        <f t="shared" si="16"/>
        <v>2019</v>
      </c>
      <c r="B87" s="50">
        <f t="shared" si="10"/>
        <v>2</v>
      </c>
      <c r="C87" s="50">
        <f t="shared" si="11"/>
        <v>4</v>
      </c>
      <c r="D87" s="50">
        <f t="shared" si="17"/>
        <v>13</v>
      </c>
      <c r="E87" s="51">
        <f t="shared" si="18"/>
        <v>43500.541666666461</v>
      </c>
      <c r="F87" s="63">
        <v>10.8</v>
      </c>
      <c r="G87" s="17" t="s">
        <v>27</v>
      </c>
      <c r="H87" s="58">
        <v>12</v>
      </c>
      <c r="I87" s="67">
        <v>16.7</v>
      </c>
      <c r="J87" s="17" t="s">
        <v>27</v>
      </c>
      <c r="K87" s="71">
        <v>30.9</v>
      </c>
      <c r="N87" s="23">
        <f t="shared" si="12"/>
        <v>10.8</v>
      </c>
      <c r="O87" s="23">
        <f t="shared" si="13"/>
        <v>12</v>
      </c>
      <c r="P87" s="17">
        <f t="shared" si="14"/>
        <v>16.7</v>
      </c>
      <c r="Q87" s="17">
        <f t="shared" si="15"/>
        <v>30.9</v>
      </c>
      <c r="R87" s="18">
        <v>16.7</v>
      </c>
      <c r="S87" s="18">
        <v>30.9</v>
      </c>
      <c r="T87" s="18">
        <v>10.8</v>
      </c>
      <c r="U87" s="56">
        <v>12</v>
      </c>
    </row>
    <row r="88" spans="1:21" x14ac:dyDescent="0.25">
      <c r="A88" s="49">
        <f t="shared" si="16"/>
        <v>2019</v>
      </c>
      <c r="B88" s="50">
        <f t="shared" si="10"/>
        <v>2</v>
      </c>
      <c r="C88" s="50">
        <f t="shared" si="11"/>
        <v>4</v>
      </c>
      <c r="D88" s="50">
        <f t="shared" si="17"/>
        <v>14</v>
      </c>
      <c r="E88" s="51">
        <f t="shared" si="18"/>
        <v>43500.583333333125</v>
      </c>
      <c r="F88" s="63">
        <v>9</v>
      </c>
      <c r="G88" s="17" t="s">
        <v>27</v>
      </c>
      <c r="H88" s="58">
        <v>12</v>
      </c>
      <c r="I88" s="67">
        <v>15.7</v>
      </c>
      <c r="J88" s="17" t="s">
        <v>27</v>
      </c>
      <c r="K88" s="71">
        <v>31</v>
      </c>
      <c r="N88" s="23">
        <f t="shared" si="12"/>
        <v>9</v>
      </c>
      <c r="O88" s="23">
        <f t="shared" si="13"/>
        <v>12</v>
      </c>
      <c r="P88" s="17">
        <f t="shared" si="14"/>
        <v>15.7</v>
      </c>
      <c r="Q88" s="17">
        <f t="shared" si="15"/>
        <v>31</v>
      </c>
      <c r="R88" s="18">
        <v>15.7</v>
      </c>
      <c r="S88" s="18">
        <v>31</v>
      </c>
      <c r="T88" s="18">
        <v>9</v>
      </c>
      <c r="U88" s="56">
        <v>12</v>
      </c>
    </row>
    <row r="89" spans="1:21" x14ac:dyDescent="0.25">
      <c r="A89" s="49">
        <f t="shared" si="16"/>
        <v>2019</v>
      </c>
      <c r="B89" s="50">
        <f t="shared" si="10"/>
        <v>2</v>
      </c>
      <c r="C89" s="50">
        <f t="shared" si="11"/>
        <v>4</v>
      </c>
      <c r="D89" s="50">
        <f t="shared" si="17"/>
        <v>15</v>
      </c>
      <c r="E89" s="51">
        <f t="shared" si="18"/>
        <v>43500.624999999789</v>
      </c>
      <c r="F89" s="63">
        <v>10.7</v>
      </c>
      <c r="G89" s="17" t="s">
        <v>27</v>
      </c>
      <c r="H89" s="58">
        <v>12.2</v>
      </c>
      <c r="I89" s="67">
        <v>20.8</v>
      </c>
      <c r="J89" s="17" t="s">
        <v>27</v>
      </c>
      <c r="K89" s="71">
        <v>31.4</v>
      </c>
      <c r="N89" s="23">
        <f t="shared" si="12"/>
        <v>10.7</v>
      </c>
      <c r="O89" s="23">
        <f t="shared" si="13"/>
        <v>12.2</v>
      </c>
      <c r="P89" s="17">
        <f t="shared" si="14"/>
        <v>20.8</v>
      </c>
      <c r="Q89" s="17">
        <f t="shared" si="15"/>
        <v>31.4</v>
      </c>
      <c r="R89" s="18">
        <v>20.8</v>
      </c>
      <c r="S89" s="18">
        <v>31.4</v>
      </c>
      <c r="T89" s="18">
        <v>10.7</v>
      </c>
      <c r="U89" s="56">
        <v>12.2</v>
      </c>
    </row>
    <row r="90" spans="1:21" x14ac:dyDescent="0.25">
      <c r="A90" s="49">
        <f t="shared" si="16"/>
        <v>2019</v>
      </c>
      <c r="B90" s="50">
        <f t="shared" si="10"/>
        <v>2</v>
      </c>
      <c r="C90" s="50">
        <f t="shared" si="11"/>
        <v>4</v>
      </c>
      <c r="D90" s="50">
        <f t="shared" si="17"/>
        <v>16</v>
      </c>
      <c r="E90" s="51">
        <f t="shared" si="18"/>
        <v>43500.666666666453</v>
      </c>
      <c r="F90" s="63">
        <v>5.4</v>
      </c>
      <c r="G90" s="17" t="s">
        <v>27</v>
      </c>
      <c r="H90" s="58">
        <v>12.2</v>
      </c>
      <c r="I90" s="67">
        <v>13.9</v>
      </c>
      <c r="J90" s="17" t="s">
        <v>27</v>
      </c>
      <c r="K90" s="71">
        <v>31.6</v>
      </c>
      <c r="N90" s="23">
        <f t="shared" si="12"/>
        <v>5.4</v>
      </c>
      <c r="O90" s="23">
        <f t="shared" si="13"/>
        <v>12.2</v>
      </c>
      <c r="P90" s="17">
        <f t="shared" si="14"/>
        <v>13.9</v>
      </c>
      <c r="Q90" s="17">
        <f t="shared" si="15"/>
        <v>31.6</v>
      </c>
      <c r="R90" s="18">
        <v>13.9</v>
      </c>
      <c r="S90" s="18">
        <v>31.6</v>
      </c>
      <c r="T90" s="18">
        <v>5.4</v>
      </c>
      <c r="U90" s="56">
        <v>12.2</v>
      </c>
    </row>
    <row r="91" spans="1:21" x14ac:dyDescent="0.25">
      <c r="A91" s="49">
        <f t="shared" si="16"/>
        <v>2019</v>
      </c>
      <c r="B91" s="50">
        <f t="shared" ref="B91:B154" si="19">B90</f>
        <v>2</v>
      </c>
      <c r="C91" s="50">
        <f t="shared" ref="C91:C154" si="20">C67+1</f>
        <v>4</v>
      </c>
      <c r="D91" s="50">
        <f t="shared" si="17"/>
        <v>17</v>
      </c>
      <c r="E91" s="51">
        <f t="shared" si="18"/>
        <v>43500.708333333117</v>
      </c>
      <c r="F91" s="63">
        <v>8.5</v>
      </c>
      <c r="G91" s="17" t="s">
        <v>27</v>
      </c>
      <c r="H91" s="58">
        <v>12.1</v>
      </c>
      <c r="I91" s="67">
        <v>18.600000000000001</v>
      </c>
      <c r="J91" s="17" t="s">
        <v>27</v>
      </c>
      <c r="K91" s="71">
        <v>31.7</v>
      </c>
      <c r="N91" s="23">
        <f t="shared" si="12"/>
        <v>8.5</v>
      </c>
      <c r="O91" s="23">
        <f t="shared" si="13"/>
        <v>12.1</v>
      </c>
      <c r="P91" s="17">
        <f t="shared" si="14"/>
        <v>18.600000000000001</v>
      </c>
      <c r="Q91" s="17">
        <f t="shared" si="15"/>
        <v>31.7</v>
      </c>
      <c r="R91" s="18">
        <v>18.600000000000001</v>
      </c>
      <c r="S91" s="18">
        <v>31.7</v>
      </c>
      <c r="T91" s="18">
        <v>8.5</v>
      </c>
      <c r="U91" s="56">
        <v>12.1</v>
      </c>
    </row>
    <row r="92" spans="1:21" x14ac:dyDescent="0.25">
      <c r="A92" s="49">
        <f t="shared" si="16"/>
        <v>2019</v>
      </c>
      <c r="B92" s="50">
        <f t="shared" si="19"/>
        <v>2</v>
      </c>
      <c r="C92" s="50">
        <f t="shared" si="20"/>
        <v>4</v>
      </c>
      <c r="D92" s="50">
        <f t="shared" si="17"/>
        <v>18</v>
      </c>
      <c r="E92" s="51">
        <f t="shared" si="18"/>
        <v>43500.749999999782</v>
      </c>
      <c r="F92" s="63">
        <v>9.5</v>
      </c>
      <c r="G92" s="17" t="s">
        <v>27</v>
      </c>
      <c r="H92" s="58">
        <v>12.2</v>
      </c>
      <c r="I92" s="67">
        <v>17.5</v>
      </c>
      <c r="J92" s="17" t="s">
        <v>27</v>
      </c>
      <c r="K92" s="71">
        <v>31.8</v>
      </c>
      <c r="N92" s="23">
        <f t="shared" si="12"/>
        <v>9.5</v>
      </c>
      <c r="O92" s="23">
        <f t="shared" si="13"/>
        <v>12.2</v>
      </c>
      <c r="P92" s="17">
        <f t="shared" si="14"/>
        <v>17.5</v>
      </c>
      <c r="Q92" s="17">
        <f t="shared" si="15"/>
        <v>31.8</v>
      </c>
      <c r="R92" s="18">
        <v>17.5</v>
      </c>
      <c r="S92" s="18">
        <v>31.8</v>
      </c>
      <c r="T92" s="18">
        <v>9.5</v>
      </c>
      <c r="U92" s="56">
        <v>12.2</v>
      </c>
    </row>
    <row r="93" spans="1:21" x14ac:dyDescent="0.25">
      <c r="A93" s="49">
        <f t="shared" si="16"/>
        <v>2019</v>
      </c>
      <c r="B93" s="50">
        <f t="shared" si="19"/>
        <v>2</v>
      </c>
      <c r="C93" s="50">
        <f t="shared" si="20"/>
        <v>4</v>
      </c>
      <c r="D93" s="50">
        <f t="shared" si="17"/>
        <v>19</v>
      </c>
      <c r="E93" s="51">
        <f t="shared" si="18"/>
        <v>43500.791666666446</v>
      </c>
      <c r="F93" s="63">
        <v>9.1999999999999993</v>
      </c>
      <c r="G93" s="17" t="s">
        <v>27</v>
      </c>
      <c r="H93" s="58">
        <v>12.2</v>
      </c>
      <c r="I93" s="67">
        <v>21.1</v>
      </c>
      <c r="J93" s="17" t="s">
        <v>27</v>
      </c>
      <c r="K93" s="71">
        <v>31.9</v>
      </c>
      <c r="N93" s="23">
        <f t="shared" si="12"/>
        <v>9.1999999999999993</v>
      </c>
      <c r="O93" s="23">
        <f t="shared" si="13"/>
        <v>12.2</v>
      </c>
      <c r="P93" s="17">
        <f t="shared" si="14"/>
        <v>21.1</v>
      </c>
      <c r="Q93" s="17">
        <f t="shared" si="15"/>
        <v>31.9</v>
      </c>
      <c r="R93" s="18">
        <v>21.1</v>
      </c>
      <c r="S93" s="18">
        <v>31.9</v>
      </c>
      <c r="T93" s="18">
        <v>9.1999999999999993</v>
      </c>
      <c r="U93" s="56">
        <v>12.2</v>
      </c>
    </row>
    <row r="94" spans="1:21" x14ac:dyDescent="0.25">
      <c r="A94" s="49">
        <f t="shared" si="16"/>
        <v>2019</v>
      </c>
      <c r="B94" s="50">
        <f t="shared" si="19"/>
        <v>2</v>
      </c>
      <c r="C94" s="50">
        <f t="shared" si="20"/>
        <v>4</v>
      </c>
      <c r="D94" s="50">
        <f t="shared" si="17"/>
        <v>20</v>
      </c>
      <c r="E94" s="51">
        <f t="shared" si="18"/>
        <v>43500.83333333311</v>
      </c>
      <c r="F94" s="63">
        <v>6.6</v>
      </c>
      <c r="G94" s="17" t="s">
        <v>27</v>
      </c>
      <c r="H94" s="58">
        <v>12.1</v>
      </c>
      <c r="I94" s="67">
        <v>20</v>
      </c>
      <c r="J94" s="17" t="s">
        <v>27</v>
      </c>
      <c r="K94" s="71">
        <v>31.7</v>
      </c>
      <c r="N94" s="23">
        <f t="shared" si="12"/>
        <v>6.6</v>
      </c>
      <c r="O94" s="23">
        <f t="shared" si="13"/>
        <v>12.1</v>
      </c>
      <c r="P94" s="17">
        <f t="shared" si="14"/>
        <v>20</v>
      </c>
      <c r="Q94" s="17">
        <f t="shared" si="15"/>
        <v>31.7</v>
      </c>
      <c r="R94" s="18">
        <v>20</v>
      </c>
      <c r="S94" s="18">
        <v>31.7</v>
      </c>
      <c r="T94" s="18">
        <v>6.6</v>
      </c>
      <c r="U94" s="56">
        <v>12.1</v>
      </c>
    </row>
    <row r="95" spans="1:21" x14ac:dyDescent="0.25">
      <c r="A95" s="49">
        <f t="shared" si="16"/>
        <v>2019</v>
      </c>
      <c r="B95" s="50">
        <f t="shared" si="19"/>
        <v>2</v>
      </c>
      <c r="C95" s="50">
        <f t="shared" si="20"/>
        <v>4</v>
      </c>
      <c r="D95" s="50">
        <f t="shared" si="17"/>
        <v>21</v>
      </c>
      <c r="E95" s="51">
        <f t="shared" si="18"/>
        <v>43500.874999999774</v>
      </c>
      <c r="F95" s="63">
        <v>8.1999999999999993</v>
      </c>
      <c r="G95" s="17" t="s">
        <v>27</v>
      </c>
      <c r="H95" s="58">
        <v>12</v>
      </c>
      <c r="I95" s="67">
        <v>20.9</v>
      </c>
      <c r="J95" s="17" t="s">
        <v>27</v>
      </c>
      <c r="K95" s="71">
        <v>31.5</v>
      </c>
      <c r="N95" s="23">
        <f t="shared" si="12"/>
        <v>8.1999999999999993</v>
      </c>
      <c r="O95" s="23">
        <f t="shared" si="13"/>
        <v>12</v>
      </c>
      <c r="P95" s="17">
        <f t="shared" si="14"/>
        <v>20.9</v>
      </c>
      <c r="Q95" s="17">
        <f t="shared" si="15"/>
        <v>31.5</v>
      </c>
      <c r="R95" s="18">
        <v>20.9</v>
      </c>
      <c r="S95" s="18">
        <v>31.5</v>
      </c>
      <c r="T95" s="18">
        <v>8.1999999999999993</v>
      </c>
      <c r="U95" s="56">
        <v>12</v>
      </c>
    </row>
    <row r="96" spans="1:21" x14ac:dyDescent="0.25">
      <c r="A96" s="49">
        <f t="shared" si="16"/>
        <v>2019</v>
      </c>
      <c r="B96" s="50">
        <f t="shared" si="19"/>
        <v>2</v>
      </c>
      <c r="C96" s="50">
        <f t="shared" si="20"/>
        <v>4</v>
      </c>
      <c r="D96" s="50">
        <f t="shared" si="17"/>
        <v>22</v>
      </c>
      <c r="E96" s="51">
        <f t="shared" si="18"/>
        <v>43500.916666666439</v>
      </c>
      <c r="F96" s="63">
        <v>7.6</v>
      </c>
      <c r="G96" s="17" t="s">
        <v>27</v>
      </c>
      <c r="H96" s="58">
        <v>11.9</v>
      </c>
      <c r="I96" s="67">
        <v>19.100000000000001</v>
      </c>
      <c r="J96" s="17" t="s">
        <v>27</v>
      </c>
      <c r="K96" s="71">
        <v>31.2</v>
      </c>
      <c r="N96" s="23">
        <f t="shared" si="12"/>
        <v>7.6</v>
      </c>
      <c r="O96" s="23">
        <f t="shared" si="13"/>
        <v>11.9</v>
      </c>
      <c r="P96" s="17">
        <f t="shared" si="14"/>
        <v>19.100000000000001</v>
      </c>
      <c r="Q96" s="17">
        <f t="shared" si="15"/>
        <v>31.2</v>
      </c>
      <c r="R96" s="18">
        <v>19.100000000000001</v>
      </c>
      <c r="S96" s="18">
        <v>31.2</v>
      </c>
      <c r="T96" s="18">
        <v>7.6</v>
      </c>
      <c r="U96" s="56">
        <v>11.9</v>
      </c>
    </row>
    <row r="97" spans="1:21" x14ac:dyDescent="0.25">
      <c r="A97" s="49">
        <f t="shared" si="16"/>
        <v>2019</v>
      </c>
      <c r="B97" s="50">
        <f t="shared" si="19"/>
        <v>2</v>
      </c>
      <c r="C97" s="50">
        <f t="shared" si="20"/>
        <v>4</v>
      </c>
      <c r="D97" s="50">
        <f t="shared" si="17"/>
        <v>23</v>
      </c>
      <c r="E97" s="51">
        <f t="shared" si="18"/>
        <v>43500.958333333103</v>
      </c>
      <c r="F97" s="63">
        <v>11.7</v>
      </c>
      <c r="G97" s="17" t="s">
        <v>27</v>
      </c>
      <c r="H97" s="58">
        <v>12.3</v>
      </c>
      <c r="I97" s="67">
        <v>48.9</v>
      </c>
      <c r="J97" s="17" t="s">
        <v>27</v>
      </c>
      <c r="K97" s="71">
        <v>32.799999999999997</v>
      </c>
      <c r="N97" s="23">
        <f t="shared" si="12"/>
        <v>11.7</v>
      </c>
      <c r="O97" s="23">
        <f t="shared" si="13"/>
        <v>12.3</v>
      </c>
      <c r="P97" s="17">
        <f t="shared" si="14"/>
        <v>48.9</v>
      </c>
      <c r="Q97" s="17">
        <f t="shared" si="15"/>
        <v>32.799999999999997</v>
      </c>
      <c r="R97" s="18">
        <v>48.9</v>
      </c>
      <c r="S97" s="18">
        <v>32.799999999999997</v>
      </c>
      <c r="T97" s="18">
        <v>11.7</v>
      </c>
      <c r="U97" s="56">
        <v>12.3</v>
      </c>
    </row>
    <row r="98" spans="1:21" x14ac:dyDescent="0.25">
      <c r="A98" s="49">
        <f t="shared" si="16"/>
        <v>2019</v>
      </c>
      <c r="B98" s="50">
        <f t="shared" si="19"/>
        <v>2</v>
      </c>
      <c r="C98" s="50">
        <f t="shared" si="20"/>
        <v>5</v>
      </c>
      <c r="D98" s="50">
        <f t="shared" si="17"/>
        <v>0</v>
      </c>
      <c r="E98" s="51">
        <f t="shared" si="18"/>
        <v>43500.999999999767</v>
      </c>
      <c r="F98" s="63">
        <v>17.600000000000001</v>
      </c>
      <c r="G98" s="17" t="s">
        <v>27</v>
      </c>
      <c r="H98" s="58">
        <v>12.3</v>
      </c>
      <c r="I98" s="67">
        <v>30</v>
      </c>
      <c r="J98" s="17" t="s">
        <v>27</v>
      </c>
      <c r="K98" s="71">
        <v>32.9</v>
      </c>
      <c r="N98" s="23">
        <f t="shared" si="12"/>
        <v>17.600000000000001</v>
      </c>
      <c r="O98" s="23">
        <f t="shared" si="13"/>
        <v>12.3</v>
      </c>
      <c r="P98" s="17">
        <f t="shared" si="14"/>
        <v>30</v>
      </c>
      <c r="Q98" s="17">
        <f t="shared" si="15"/>
        <v>32.9</v>
      </c>
      <c r="R98" s="18">
        <v>30</v>
      </c>
      <c r="S98" s="18">
        <v>32.9</v>
      </c>
      <c r="T98" s="18">
        <v>17.600000000000001</v>
      </c>
      <c r="U98" s="56">
        <v>12.3</v>
      </c>
    </row>
    <row r="99" spans="1:21" x14ac:dyDescent="0.25">
      <c r="A99" s="49">
        <f t="shared" si="16"/>
        <v>2019</v>
      </c>
      <c r="B99" s="50">
        <f t="shared" si="19"/>
        <v>2</v>
      </c>
      <c r="C99" s="50">
        <f t="shared" si="20"/>
        <v>5</v>
      </c>
      <c r="D99" s="50">
        <f t="shared" si="17"/>
        <v>1</v>
      </c>
      <c r="E99" s="51">
        <f t="shared" si="18"/>
        <v>43501.041666666431</v>
      </c>
      <c r="F99" s="63">
        <v>22.3</v>
      </c>
      <c r="G99" s="17" t="s">
        <v>27</v>
      </c>
      <c r="H99" s="58">
        <v>12.5</v>
      </c>
      <c r="I99" s="67">
        <v>30.9</v>
      </c>
      <c r="J99" s="17" t="s">
        <v>27</v>
      </c>
      <c r="K99" s="71">
        <v>33</v>
      </c>
      <c r="N99" s="23">
        <f t="shared" si="12"/>
        <v>22.3</v>
      </c>
      <c r="O99" s="23">
        <f t="shared" si="13"/>
        <v>12.5</v>
      </c>
      <c r="P99" s="17">
        <f t="shared" si="14"/>
        <v>30.9</v>
      </c>
      <c r="Q99" s="17">
        <f t="shared" si="15"/>
        <v>33</v>
      </c>
      <c r="R99" s="18">
        <v>30.9</v>
      </c>
      <c r="S99" s="18">
        <v>33</v>
      </c>
      <c r="T99" s="18">
        <v>22.3</v>
      </c>
      <c r="U99" s="56">
        <v>12.5</v>
      </c>
    </row>
    <row r="100" spans="1:21" x14ac:dyDescent="0.25">
      <c r="A100" s="49">
        <f t="shared" si="16"/>
        <v>2019</v>
      </c>
      <c r="B100" s="50">
        <f t="shared" si="19"/>
        <v>2</v>
      </c>
      <c r="C100" s="50">
        <f t="shared" si="20"/>
        <v>5</v>
      </c>
      <c r="D100" s="50">
        <f t="shared" si="17"/>
        <v>2</v>
      </c>
      <c r="E100" s="51">
        <f t="shared" si="18"/>
        <v>43501.083333333096</v>
      </c>
      <c r="F100" s="63">
        <v>25.9</v>
      </c>
      <c r="G100" s="17" t="s">
        <v>27</v>
      </c>
      <c r="H100" s="58">
        <v>13</v>
      </c>
      <c r="I100" s="67">
        <v>36.5</v>
      </c>
      <c r="J100" s="17" t="s">
        <v>27</v>
      </c>
      <c r="K100" s="71">
        <v>33.4</v>
      </c>
      <c r="N100" s="23">
        <f t="shared" si="12"/>
        <v>25.9</v>
      </c>
      <c r="O100" s="23">
        <f t="shared" si="13"/>
        <v>13</v>
      </c>
      <c r="P100" s="17">
        <f t="shared" si="14"/>
        <v>36.5</v>
      </c>
      <c r="Q100" s="17">
        <f t="shared" si="15"/>
        <v>33.4</v>
      </c>
      <c r="R100" s="18">
        <v>36.5</v>
      </c>
      <c r="S100" s="18">
        <v>33.4</v>
      </c>
      <c r="T100" s="18">
        <v>25.9</v>
      </c>
      <c r="U100" s="56">
        <v>13</v>
      </c>
    </row>
    <row r="101" spans="1:21" x14ac:dyDescent="0.25">
      <c r="A101" s="49">
        <f t="shared" si="16"/>
        <v>2019</v>
      </c>
      <c r="B101" s="50">
        <f t="shared" si="19"/>
        <v>2</v>
      </c>
      <c r="C101" s="50">
        <f t="shared" si="20"/>
        <v>5</v>
      </c>
      <c r="D101" s="50">
        <f t="shared" si="17"/>
        <v>3</v>
      </c>
      <c r="E101" s="51">
        <f t="shared" si="18"/>
        <v>43501.12499999976</v>
      </c>
      <c r="F101" s="63">
        <v>28.2</v>
      </c>
      <c r="G101" s="17" t="s">
        <v>27</v>
      </c>
      <c r="H101" s="58">
        <v>13.4</v>
      </c>
      <c r="I101" s="67">
        <v>42.6</v>
      </c>
      <c r="J101" s="17" t="s">
        <v>27</v>
      </c>
      <c r="K101" s="71">
        <v>34.1</v>
      </c>
      <c r="N101" s="23">
        <f t="shared" si="12"/>
        <v>28.2</v>
      </c>
      <c r="O101" s="23">
        <f t="shared" si="13"/>
        <v>13.4</v>
      </c>
      <c r="P101" s="17">
        <f t="shared" si="14"/>
        <v>42.6</v>
      </c>
      <c r="Q101" s="17">
        <f t="shared" si="15"/>
        <v>34.1</v>
      </c>
      <c r="R101" s="18">
        <v>42.6</v>
      </c>
      <c r="S101" s="18">
        <v>34.1</v>
      </c>
      <c r="T101" s="18">
        <v>28.2</v>
      </c>
      <c r="U101" s="56">
        <v>13.4</v>
      </c>
    </row>
    <row r="102" spans="1:21" x14ac:dyDescent="0.25">
      <c r="A102" s="49">
        <f t="shared" si="16"/>
        <v>2019</v>
      </c>
      <c r="B102" s="50">
        <f t="shared" si="19"/>
        <v>2</v>
      </c>
      <c r="C102" s="50">
        <f t="shared" si="20"/>
        <v>5</v>
      </c>
      <c r="D102" s="50">
        <f t="shared" si="17"/>
        <v>4</v>
      </c>
      <c r="E102" s="51">
        <f t="shared" si="18"/>
        <v>43501.166666666424</v>
      </c>
      <c r="F102" s="63">
        <v>31.9</v>
      </c>
      <c r="G102" s="17" t="s">
        <v>27</v>
      </c>
      <c r="H102" s="58">
        <v>14.3</v>
      </c>
      <c r="I102" s="67">
        <v>41.6</v>
      </c>
      <c r="J102" s="17" t="s">
        <v>27</v>
      </c>
      <c r="K102" s="71">
        <v>35.1</v>
      </c>
      <c r="N102" s="23">
        <f t="shared" si="12"/>
        <v>31.9</v>
      </c>
      <c r="O102" s="23">
        <f t="shared" si="13"/>
        <v>14.3</v>
      </c>
      <c r="P102" s="17">
        <f t="shared" si="14"/>
        <v>41.6</v>
      </c>
      <c r="Q102" s="17">
        <f t="shared" si="15"/>
        <v>35.1</v>
      </c>
      <c r="R102" s="18">
        <v>41.6</v>
      </c>
      <c r="S102" s="18">
        <v>35.1</v>
      </c>
      <c r="T102" s="18">
        <v>31.9</v>
      </c>
      <c r="U102" s="56">
        <v>14.3</v>
      </c>
    </row>
    <row r="103" spans="1:21" x14ac:dyDescent="0.25">
      <c r="A103" s="49">
        <f t="shared" si="16"/>
        <v>2019</v>
      </c>
      <c r="B103" s="50">
        <f t="shared" si="19"/>
        <v>2</v>
      </c>
      <c r="C103" s="50">
        <f t="shared" si="20"/>
        <v>5</v>
      </c>
      <c r="D103" s="50">
        <f t="shared" si="17"/>
        <v>5</v>
      </c>
      <c r="E103" s="51">
        <f t="shared" si="18"/>
        <v>43501.208333333088</v>
      </c>
      <c r="F103" s="63">
        <v>29.8</v>
      </c>
      <c r="G103" s="17" t="s">
        <v>27</v>
      </c>
      <c r="H103" s="58">
        <v>15.1</v>
      </c>
      <c r="I103" s="67">
        <v>49.9</v>
      </c>
      <c r="J103" s="17" t="s">
        <v>27</v>
      </c>
      <c r="K103" s="71">
        <v>36.4</v>
      </c>
      <c r="N103" s="23">
        <f t="shared" si="12"/>
        <v>29.8</v>
      </c>
      <c r="O103" s="23">
        <f t="shared" si="13"/>
        <v>15.1</v>
      </c>
      <c r="P103" s="17">
        <f t="shared" si="14"/>
        <v>49.9</v>
      </c>
      <c r="Q103" s="17">
        <f t="shared" si="15"/>
        <v>36.4</v>
      </c>
      <c r="R103" s="18">
        <v>49.9</v>
      </c>
      <c r="S103" s="18">
        <v>36.4</v>
      </c>
      <c r="T103" s="18">
        <v>29.8</v>
      </c>
      <c r="U103" s="56">
        <v>15.1</v>
      </c>
    </row>
    <row r="104" spans="1:21" x14ac:dyDescent="0.25">
      <c r="A104" s="49">
        <f t="shared" si="16"/>
        <v>2019</v>
      </c>
      <c r="B104" s="50">
        <f t="shared" si="19"/>
        <v>2</v>
      </c>
      <c r="C104" s="50">
        <f t="shared" si="20"/>
        <v>5</v>
      </c>
      <c r="D104" s="50">
        <f t="shared" si="17"/>
        <v>6</v>
      </c>
      <c r="E104" s="51">
        <f t="shared" si="18"/>
        <v>43501.249999999753</v>
      </c>
      <c r="F104" s="63">
        <v>7.6</v>
      </c>
      <c r="G104" s="17" t="s">
        <v>27</v>
      </c>
      <c r="H104" s="58">
        <v>14.9</v>
      </c>
      <c r="I104" s="67">
        <v>17.5</v>
      </c>
      <c r="J104" s="17" t="s">
        <v>27</v>
      </c>
      <c r="K104" s="71">
        <v>35.6</v>
      </c>
      <c r="N104" s="23">
        <f t="shared" si="12"/>
        <v>7.6</v>
      </c>
      <c r="O104" s="23">
        <f t="shared" si="13"/>
        <v>14.9</v>
      </c>
      <c r="P104" s="17">
        <f t="shared" si="14"/>
        <v>17.5</v>
      </c>
      <c r="Q104" s="17">
        <f t="shared" si="15"/>
        <v>35.6</v>
      </c>
      <c r="R104" s="18">
        <v>17.5</v>
      </c>
      <c r="S104" s="18">
        <v>35.6</v>
      </c>
      <c r="T104" s="18">
        <v>7.6</v>
      </c>
      <c r="U104" s="56">
        <v>14.9</v>
      </c>
    </row>
    <row r="105" spans="1:21" x14ac:dyDescent="0.25">
      <c r="A105" s="49">
        <f t="shared" si="16"/>
        <v>2019</v>
      </c>
      <c r="B105" s="50">
        <f t="shared" si="19"/>
        <v>2</v>
      </c>
      <c r="C105" s="50">
        <f t="shared" si="20"/>
        <v>5</v>
      </c>
      <c r="D105" s="50">
        <f t="shared" si="17"/>
        <v>7</v>
      </c>
      <c r="E105" s="51">
        <f t="shared" si="18"/>
        <v>43501.291666666417</v>
      </c>
      <c r="F105" s="63">
        <v>18.8</v>
      </c>
      <c r="G105" s="17" t="s">
        <v>27</v>
      </c>
      <c r="H105" s="58">
        <v>14.4</v>
      </c>
      <c r="I105" s="67">
        <v>78.099999999999994</v>
      </c>
      <c r="J105" s="17" t="s">
        <v>27</v>
      </c>
      <c r="K105" s="71">
        <v>32.1</v>
      </c>
      <c r="N105" s="23">
        <f t="shared" si="12"/>
        <v>18.8</v>
      </c>
      <c r="O105" s="23">
        <f t="shared" si="13"/>
        <v>14.4</v>
      </c>
      <c r="P105" s="17">
        <f t="shared" si="14"/>
        <v>78.099999999999994</v>
      </c>
      <c r="Q105" s="17">
        <f t="shared" si="15"/>
        <v>32.1</v>
      </c>
      <c r="R105" s="18">
        <v>78.099999999999994</v>
      </c>
      <c r="S105" s="18">
        <v>32.1</v>
      </c>
      <c r="T105" s="18">
        <v>18.8</v>
      </c>
      <c r="U105" s="56">
        <v>14.4</v>
      </c>
    </row>
    <row r="106" spans="1:21" x14ac:dyDescent="0.25">
      <c r="A106" s="49">
        <f t="shared" si="16"/>
        <v>2019</v>
      </c>
      <c r="B106" s="50">
        <f t="shared" si="19"/>
        <v>2</v>
      </c>
      <c r="C106" s="50">
        <f t="shared" si="20"/>
        <v>5</v>
      </c>
      <c r="D106" s="50">
        <f t="shared" si="17"/>
        <v>8</v>
      </c>
      <c r="E106" s="51">
        <f t="shared" si="18"/>
        <v>43501.333333333081</v>
      </c>
      <c r="F106" s="63">
        <v>12.8</v>
      </c>
      <c r="G106" s="17" t="s">
        <v>27</v>
      </c>
      <c r="H106" s="58">
        <v>13.6</v>
      </c>
      <c r="I106" s="67">
        <v>26.6</v>
      </c>
      <c r="J106" s="17" t="s">
        <v>27</v>
      </c>
      <c r="K106" s="71">
        <v>27.3</v>
      </c>
      <c r="N106" s="23">
        <f t="shared" si="12"/>
        <v>12.8</v>
      </c>
      <c r="O106" s="23">
        <f t="shared" si="13"/>
        <v>13.6</v>
      </c>
      <c r="P106" s="17">
        <f t="shared" si="14"/>
        <v>26.6</v>
      </c>
      <c r="Q106" s="17">
        <f t="shared" si="15"/>
        <v>27.3</v>
      </c>
      <c r="R106" s="18">
        <v>26.6</v>
      </c>
      <c r="S106" s="18">
        <v>27.3</v>
      </c>
      <c r="T106" s="18">
        <v>12.8</v>
      </c>
      <c r="U106" s="56">
        <v>13.6</v>
      </c>
    </row>
    <row r="107" spans="1:21" x14ac:dyDescent="0.25">
      <c r="A107" s="49">
        <f t="shared" si="16"/>
        <v>2019</v>
      </c>
      <c r="B107" s="50">
        <f t="shared" si="19"/>
        <v>2</v>
      </c>
      <c r="C107" s="50">
        <f t="shared" si="20"/>
        <v>5</v>
      </c>
      <c r="D107" s="50">
        <f t="shared" si="17"/>
        <v>9</v>
      </c>
      <c r="E107" s="51">
        <f t="shared" si="18"/>
        <v>43501.374999999745</v>
      </c>
      <c r="F107" s="63">
        <v>10.4</v>
      </c>
      <c r="G107" s="17" t="s">
        <v>27</v>
      </c>
      <c r="H107" s="58">
        <v>13.7</v>
      </c>
      <c r="I107" s="67">
        <v>22.1</v>
      </c>
      <c r="J107" s="17" t="s">
        <v>27</v>
      </c>
      <c r="K107" s="71">
        <v>27.3</v>
      </c>
      <c r="N107" s="23">
        <f t="shared" si="12"/>
        <v>10.4</v>
      </c>
      <c r="O107" s="23">
        <f t="shared" si="13"/>
        <v>13.7</v>
      </c>
      <c r="P107" s="17">
        <f t="shared" si="14"/>
        <v>22.1</v>
      </c>
      <c r="Q107" s="17">
        <f t="shared" si="15"/>
        <v>27.3</v>
      </c>
      <c r="R107" s="18">
        <v>22.1</v>
      </c>
      <c r="S107" s="18">
        <v>27.3</v>
      </c>
      <c r="T107" s="18">
        <v>10.4</v>
      </c>
      <c r="U107" s="56">
        <v>13.7</v>
      </c>
    </row>
    <row r="108" spans="1:21" x14ac:dyDescent="0.25">
      <c r="A108" s="49">
        <f t="shared" si="16"/>
        <v>2019</v>
      </c>
      <c r="B108" s="50">
        <f t="shared" si="19"/>
        <v>2</v>
      </c>
      <c r="C108" s="50">
        <f t="shared" si="20"/>
        <v>5</v>
      </c>
      <c r="D108" s="50">
        <f t="shared" si="17"/>
        <v>10</v>
      </c>
      <c r="E108" s="51">
        <f t="shared" si="18"/>
        <v>43501.41666666641</v>
      </c>
      <c r="F108" s="63">
        <v>11</v>
      </c>
      <c r="G108" s="17" t="s">
        <v>27</v>
      </c>
      <c r="H108" s="58">
        <v>13.8</v>
      </c>
      <c r="I108" s="67">
        <v>24.9</v>
      </c>
      <c r="J108" s="17" t="s">
        <v>27</v>
      </c>
      <c r="K108" s="71">
        <v>27.6</v>
      </c>
      <c r="N108" s="23">
        <f t="shared" si="12"/>
        <v>11</v>
      </c>
      <c r="O108" s="23">
        <f t="shared" si="13"/>
        <v>13.8</v>
      </c>
      <c r="P108" s="17">
        <f t="shared" si="14"/>
        <v>24.9</v>
      </c>
      <c r="Q108" s="17">
        <f t="shared" si="15"/>
        <v>27.6</v>
      </c>
      <c r="R108" s="18">
        <v>24.9</v>
      </c>
      <c r="S108" s="18">
        <v>27.6</v>
      </c>
      <c r="T108" s="18">
        <v>11</v>
      </c>
      <c r="U108" s="56">
        <v>13.8</v>
      </c>
    </row>
    <row r="109" spans="1:21" x14ac:dyDescent="0.25">
      <c r="A109" s="49">
        <f t="shared" si="16"/>
        <v>2019</v>
      </c>
      <c r="B109" s="50">
        <f t="shared" si="19"/>
        <v>2</v>
      </c>
      <c r="C109" s="50">
        <f t="shared" si="20"/>
        <v>5</v>
      </c>
      <c r="D109" s="50">
        <f t="shared" si="17"/>
        <v>11</v>
      </c>
      <c r="E109" s="51">
        <f t="shared" si="18"/>
        <v>43501.458333333074</v>
      </c>
      <c r="F109" s="63">
        <v>12.6</v>
      </c>
      <c r="G109" s="17" t="s">
        <v>27</v>
      </c>
      <c r="H109" s="58">
        <v>14.1</v>
      </c>
      <c r="I109" s="67">
        <v>26.2</v>
      </c>
      <c r="J109" s="17" t="s">
        <v>27</v>
      </c>
      <c r="K109" s="71">
        <v>28.3</v>
      </c>
      <c r="N109" s="23">
        <f t="shared" si="12"/>
        <v>12.6</v>
      </c>
      <c r="O109" s="23">
        <f t="shared" si="13"/>
        <v>14.1</v>
      </c>
      <c r="P109" s="17">
        <f t="shared" si="14"/>
        <v>26.2</v>
      </c>
      <c r="Q109" s="17">
        <f t="shared" si="15"/>
        <v>28.3</v>
      </c>
      <c r="R109" s="18">
        <v>26.2</v>
      </c>
      <c r="S109" s="18">
        <v>28.3</v>
      </c>
      <c r="T109" s="18">
        <v>12.6</v>
      </c>
      <c r="U109" s="56">
        <v>14.1</v>
      </c>
    </row>
    <row r="110" spans="1:21" x14ac:dyDescent="0.25">
      <c r="A110" s="49">
        <f t="shared" si="16"/>
        <v>2019</v>
      </c>
      <c r="B110" s="50">
        <f t="shared" si="19"/>
        <v>2</v>
      </c>
      <c r="C110" s="50">
        <f t="shared" si="20"/>
        <v>5</v>
      </c>
      <c r="D110" s="50">
        <f t="shared" si="17"/>
        <v>12</v>
      </c>
      <c r="E110" s="51">
        <f t="shared" si="18"/>
        <v>43501.499999999738</v>
      </c>
      <c r="F110" s="63">
        <v>19.7</v>
      </c>
      <c r="G110" s="17" t="s">
        <v>27</v>
      </c>
      <c r="H110" s="58">
        <v>14.5</v>
      </c>
      <c r="I110" s="67">
        <v>30.3</v>
      </c>
      <c r="J110" s="17" t="s">
        <v>27</v>
      </c>
      <c r="K110" s="71">
        <v>29</v>
      </c>
      <c r="N110" s="23">
        <f t="shared" si="12"/>
        <v>19.7</v>
      </c>
      <c r="O110" s="23">
        <f t="shared" si="13"/>
        <v>14.5</v>
      </c>
      <c r="P110" s="17">
        <f t="shared" si="14"/>
        <v>30.3</v>
      </c>
      <c r="Q110" s="17">
        <f t="shared" si="15"/>
        <v>29</v>
      </c>
      <c r="R110" s="18">
        <v>30.3</v>
      </c>
      <c r="S110" s="18">
        <v>29</v>
      </c>
      <c r="T110" s="18">
        <v>19.7</v>
      </c>
      <c r="U110" s="56">
        <v>14.5</v>
      </c>
    </row>
    <row r="111" spans="1:21" x14ac:dyDescent="0.25">
      <c r="A111" s="49">
        <f t="shared" si="16"/>
        <v>2019</v>
      </c>
      <c r="B111" s="50">
        <f t="shared" si="19"/>
        <v>2</v>
      </c>
      <c r="C111" s="50">
        <f t="shared" si="20"/>
        <v>5</v>
      </c>
      <c r="D111" s="50">
        <f t="shared" si="17"/>
        <v>13</v>
      </c>
      <c r="E111" s="51">
        <f t="shared" si="18"/>
        <v>43501.541666666402</v>
      </c>
      <c r="F111" s="63">
        <v>13.1</v>
      </c>
      <c r="G111" s="17" t="s">
        <v>27</v>
      </c>
      <c r="H111" s="58">
        <v>14.7</v>
      </c>
      <c r="I111" s="67">
        <v>27</v>
      </c>
      <c r="J111" s="17" t="s">
        <v>27</v>
      </c>
      <c r="K111" s="71">
        <v>29.6</v>
      </c>
      <c r="N111" s="23">
        <f t="shared" si="12"/>
        <v>13.1</v>
      </c>
      <c r="O111" s="23">
        <f t="shared" si="13"/>
        <v>14.7</v>
      </c>
      <c r="P111" s="17">
        <f t="shared" si="14"/>
        <v>27</v>
      </c>
      <c r="Q111" s="17">
        <f t="shared" si="15"/>
        <v>29.6</v>
      </c>
      <c r="R111" s="18">
        <v>27</v>
      </c>
      <c r="S111" s="18">
        <v>29.6</v>
      </c>
      <c r="T111" s="18">
        <v>13.1</v>
      </c>
      <c r="U111" s="56">
        <v>14.7</v>
      </c>
    </row>
    <row r="112" spans="1:21" x14ac:dyDescent="0.25">
      <c r="A112" s="49">
        <f t="shared" si="16"/>
        <v>2019</v>
      </c>
      <c r="B112" s="50">
        <f t="shared" si="19"/>
        <v>2</v>
      </c>
      <c r="C112" s="50">
        <f t="shared" si="20"/>
        <v>5</v>
      </c>
      <c r="D112" s="50">
        <f t="shared" si="17"/>
        <v>14</v>
      </c>
      <c r="E112" s="51">
        <f t="shared" si="18"/>
        <v>43501.583333333067</v>
      </c>
      <c r="F112" s="63">
        <v>8.5</v>
      </c>
      <c r="G112" s="17" t="s">
        <v>27</v>
      </c>
      <c r="H112" s="58">
        <v>14.8</v>
      </c>
      <c r="I112" s="67">
        <v>15.4</v>
      </c>
      <c r="J112" s="17" t="s">
        <v>27</v>
      </c>
      <c r="K112" s="71">
        <v>29.7</v>
      </c>
      <c r="N112" s="23">
        <f t="shared" si="12"/>
        <v>8.5</v>
      </c>
      <c r="O112" s="23">
        <f t="shared" si="13"/>
        <v>14.8</v>
      </c>
      <c r="P112" s="17">
        <f t="shared" si="14"/>
        <v>15.4</v>
      </c>
      <c r="Q112" s="17">
        <f t="shared" si="15"/>
        <v>29.7</v>
      </c>
      <c r="R112" s="18">
        <v>15.4</v>
      </c>
      <c r="S112" s="18">
        <v>29.7</v>
      </c>
      <c r="T112" s="18">
        <v>8.5</v>
      </c>
      <c r="U112" s="56">
        <v>14.8</v>
      </c>
    </row>
    <row r="113" spans="1:21" x14ac:dyDescent="0.25">
      <c r="A113" s="49">
        <f t="shared" si="16"/>
        <v>2019</v>
      </c>
      <c r="B113" s="50">
        <f t="shared" si="19"/>
        <v>2</v>
      </c>
      <c r="C113" s="50">
        <f t="shared" si="20"/>
        <v>5</v>
      </c>
      <c r="D113" s="50">
        <f t="shared" si="17"/>
        <v>15</v>
      </c>
      <c r="E113" s="51">
        <f t="shared" si="18"/>
        <v>43501.624999999731</v>
      </c>
      <c r="F113" s="63">
        <v>11.5</v>
      </c>
      <c r="G113" s="17" t="s">
        <v>27</v>
      </c>
      <c r="H113" s="58">
        <v>14.8</v>
      </c>
      <c r="I113" s="67">
        <v>20.8</v>
      </c>
      <c r="J113" s="17" t="s">
        <v>27</v>
      </c>
      <c r="K113" s="71">
        <v>29.7</v>
      </c>
      <c r="N113" s="23">
        <f t="shared" si="12"/>
        <v>11.5</v>
      </c>
      <c r="O113" s="23">
        <f t="shared" si="13"/>
        <v>14.8</v>
      </c>
      <c r="P113" s="17">
        <f t="shared" si="14"/>
        <v>20.8</v>
      </c>
      <c r="Q113" s="17">
        <f t="shared" si="15"/>
        <v>29.7</v>
      </c>
      <c r="R113" s="18">
        <v>20.8</v>
      </c>
      <c r="S113" s="18">
        <v>29.7</v>
      </c>
      <c r="T113" s="18">
        <v>11.5</v>
      </c>
      <c r="U113" s="56">
        <v>14.8</v>
      </c>
    </row>
    <row r="114" spans="1:21" x14ac:dyDescent="0.25">
      <c r="A114" s="49">
        <f t="shared" si="16"/>
        <v>2019</v>
      </c>
      <c r="B114" s="50">
        <f t="shared" si="19"/>
        <v>2</v>
      </c>
      <c r="C114" s="50">
        <f t="shared" si="20"/>
        <v>5</v>
      </c>
      <c r="D114" s="50">
        <f t="shared" si="17"/>
        <v>16</v>
      </c>
      <c r="E114" s="51">
        <f t="shared" si="18"/>
        <v>43501.666666666395</v>
      </c>
      <c r="F114" s="63">
        <v>6.5</v>
      </c>
      <c r="G114" s="17" t="s">
        <v>27</v>
      </c>
      <c r="H114" s="58">
        <v>14.9</v>
      </c>
      <c r="I114" s="67">
        <v>14.8</v>
      </c>
      <c r="J114" s="17" t="s">
        <v>27</v>
      </c>
      <c r="K114" s="71">
        <v>29.9</v>
      </c>
      <c r="N114" s="23">
        <f t="shared" si="12"/>
        <v>6.5</v>
      </c>
      <c r="O114" s="23">
        <f t="shared" si="13"/>
        <v>14.9</v>
      </c>
      <c r="P114" s="17">
        <f t="shared" si="14"/>
        <v>14.8</v>
      </c>
      <c r="Q114" s="17">
        <f t="shared" si="15"/>
        <v>29.9</v>
      </c>
      <c r="R114" s="18">
        <v>14.8</v>
      </c>
      <c r="S114" s="18">
        <v>29.9</v>
      </c>
      <c r="T114" s="18">
        <v>6.5</v>
      </c>
      <c r="U114" s="56">
        <v>14.9</v>
      </c>
    </row>
    <row r="115" spans="1:21" x14ac:dyDescent="0.25">
      <c r="A115" s="49">
        <f t="shared" si="16"/>
        <v>2019</v>
      </c>
      <c r="B115" s="50">
        <f t="shared" si="19"/>
        <v>2</v>
      </c>
      <c r="C115" s="50">
        <f t="shared" si="20"/>
        <v>5</v>
      </c>
      <c r="D115" s="50">
        <f t="shared" si="17"/>
        <v>17</v>
      </c>
      <c r="E115" s="51">
        <f t="shared" si="18"/>
        <v>43501.708333333059</v>
      </c>
      <c r="F115" s="63">
        <v>5.0999999999999996</v>
      </c>
      <c r="G115" s="17" t="s">
        <v>27</v>
      </c>
      <c r="H115" s="58">
        <v>14.8</v>
      </c>
      <c r="I115" s="67">
        <v>13.8</v>
      </c>
      <c r="J115" s="17" t="s">
        <v>27</v>
      </c>
      <c r="K115" s="71">
        <v>29.7</v>
      </c>
      <c r="N115" s="23">
        <f t="shared" si="12"/>
        <v>5.0999999999999996</v>
      </c>
      <c r="O115" s="23">
        <f t="shared" si="13"/>
        <v>14.8</v>
      </c>
      <c r="P115" s="17">
        <f t="shared" si="14"/>
        <v>13.8</v>
      </c>
      <c r="Q115" s="17">
        <f t="shared" si="15"/>
        <v>29.7</v>
      </c>
      <c r="R115" s="18">
        <v>13.8</v>
      </c>
      <c r="S115" s="18">
        <v>29.7</v>
      </c>
      <c r="T115" s="18">
        <v>5.0999999999999996</v>
      </c>
      <c r="U115" s="56">
        <v>14.8</v>
      </c>
    </row>
    <row r="116" spans="1:21" x14ac:dyDescent="0.25">
      <c r="A116" s="49">
        <f t="shared" si="16"/>
        <v>2019</v>
      </c>
      <c r="B116" s="50">
        <f t="shared" si="19"/>
        <v>2</v>
      </c>
      <c r="C116" s="50">
        <f t="shared" si="20"/>
        <v>5</v>
      </c>
      <c r="D116" s="50">
        <f t="shared" si="17"/>
        <v>18</v>
      </c>
      <c r="E116" s="51">
        <f t="shared" si="18"/>
        <v>43501.749999999724</v>
      </c>
      <c r="F116" s="63">
        <v>7.1</v>
      </c>
      <c r="G116" s="17" t="s">
        <v>27</v>
      </c>
      <c r="H116" s="58">
        <v>14.6</v>
      </c>
      <c r="I116" s="67">
        <v>15.9</v>
      </c>
      <c r="J116" s="17" t="s">
        <v>27</v>
      </c>
      <c r="K116" s="71">
        <v>29.6</v>
      </c>
      <c r="N116" s="23">
        <f t="shared" si="12"/>
        <v>7.1</v>
      </c>
      <c r="O116" s="23">
        <f t="shared" si="13"/>
        <v>14.6</v>
      </c>
      <c r="P116" s="17">
        <f t="shared" si="14"/>
        <v>15.9</v>
      </c>
      <c r="Q116" s="17">
        <f t="shared" si="15"/>
        <v>29.6</v>
      </c>
      <c r="R116" s="18">
        <v>15.9</v>
      </c>
      <c r="S116" s="18">
        <v>29.6</v>
      </c>
      <c r="T116" s="18">
        <v>7.1</v>
      </c>
      <c r="U116" s="56">
        <v>14.6</v>
      </c>
    </row>
    <row r="117" spans="1:21" x14ac:dyDescent="0.25">
      <c r="A117" s="49">
        <f t="shared" si="16"/>
        <v>2019</v>
      </c>
      <c r="B117" s="50">
        <f t="shared" si="19"/>
        <v>2</v>
      </c>
      <c r="C117" s="50">
        <f t="shared" si="20"/>
        <v>5</v>
      </c>
      <c r="D117" s="50">
        <f t="shared" si="17"/>
        <v>19</v>
      </c>
      <c r="E117" s="51">
        <f t="shared" si="18"/>
        <v>43501.791666666388</v>
      </c>
      <c r="F117" s="63">
        <v>10.5</v>
      </c>
      <c r="G117" s="17" t="s">
        <v>27</v>
      </c>
      <c r="H117" s="58">
        <v>14.6</v>
      </c>
      <c r="I117" s="67">
        <v>43.7</v>
      </c>
      <c r="J117" s="17" t="s">
        <v>27</v>
      </c>
      <c r="K117" s="71">
        <v>30.4</v>
      </c>
      <c r="N117" s="23">
        <f t="shared" si="12"/>
        <v>10.5</v>
      </c>
      <c r="O117" s="23">
        <f t="shared" si="13"/>
        <v>14.6</v>
      </c>
      <c r="P117" s="17">
        <f t="shared" si="14"/>
        <v>43.7</v>
      </c>
      <c r="Q117" s="17">
        <f t="shared" si="15"/>
        <v>30.4</v>
      </c>
      <c r="R117" s="18">
        <v>43.7</v>
      </c>
      <c r="S117" s="18">
        <v>30.4</v>
      </c>
      <c r="T117" s="18">
        <v>10.5</v>
      </c>
      <c r="U117" s="56">
        <v>14.6</v>
      </c>
    </row>
    <row r="118" spans="1:21" x14ac:dyDescent="0.25">
      <c r="A118" s="49">
        <f t="shared" si="16"/>
        <v>2019</v>
      </c>
      <c r="B118" s="50">
        <f t="shared" si="19"/>
        <v>2</v>
      </c>
      <c r="C118" s="50">
        <f t="shared" si="20"/>
        <v>5</v>
      </c>
      <c r="D118" s="50">
        <f t="shared" si="17"/>
        <v>20</v>
      </c>
      <c r="E118" s="51">
        <f t="shared" si="18"/>
        <v>43501.833333333052</v>
      </c>
      <c r="F118" s="63">
        <v>13.4</v>
      </c>
      <c r="G118" s="17" t="s">
        <v>27</v>
      </c>
      <c r="H118" s="58">
        <v>14.8</v>
      </c>
      <c r="I118" s="67">
        <v>37.1</v>
      </c>
      <c r="J118" s="17" t="s">
        <v>27</v>
      </c>
      <c r="K118" s="71">
        <v>31</v>
      </c>
      <c r="N118" s="23">
        <f t="shared" si="12"/>
        <v>13.4</v>
      </c>
      <c r="O118" s="23">
        <f t="shared" si="13"/>
        <v>14.8</v>
      </c>
      <c r="P118" s="17">
        <f t="shared" si="14"/>
        <v>37.1</v>
      </c>
      <c r="Q118" s="17">
        <f t="shared" si="15"/>
        <v>31</v>
      </c>
      <c r="R118" s="18">
        <v>37.1</v>
      </c>
      <c r="S118" s="18">
        <v>31</v>
      </c>
      <c r="T118" s="18">
        <v>13.4</v>
      </c>
      <c r="U118" s="56">
        <v>14.8</v>
      </c>
    </row>
    <row r="119" spans="1:21" x14ac:dyDescent="0.25">
      <c r="A119" s="49">
        <f t="shared" si="16"/>
        <v>2019</v>
      </c>
      <c r="B119" s="50">
        <f t="shared" si="19"/>
        <v>2</v>
      </c>
      <c r="C119" s="50">
        <f t="shared" si="20"/>
        <v>5</v>
      </c>
      <c r="D119" s="50">
        <f t="shared" si="17"/>
        <v>21</v>
      </c>
      <c r="E119" s="51">
        <f t="shared" si="18"/>
        <v>43501.874999999716</v>
      </c>
      <c r="F119" s="63">
        <v>8.5</v>
      </c>
      <c r="G119" s="17" t="s">
        <v>27</v>
      </c>
      <c r="H119" s="58">
        <v>14.8</v>
      </c>
      <c r="I119" s="67">
        <v>34</v>
      </c>
      <c r="J119" s="17" t="s">
        <v>27</v>
      </c>
      <c r="K119" s="71">
        <v>31.4</v>
      </c>
      <c r="N119" s="23">
        <f t="shared" si="12"/>
        <v>8.5</v>
      </c>
      <c r="O119" s="23">
        <f t="shared" si="13"/>
        <v>14.8</v>
      </c>
      <c r="P119" s="17">
        <f t="shared" si="14"/>
        <v>34</v>
      </c>
      <c r="Q119" s="17">
        <f t="shared" si="15"/>
        <v>31.4</v>
      </c>
      <c r="R119" s="18">
        <v>34</v>
      </c>
      <c r="S119" s="18">
        <v>31.4</v>
      </c>
      <c r="T119" s="18">
        <v>8.5</v>
      </c>
      <c r="U119" s="56">
        <v>14.8</v>
      </c>
    </row>
    <row r="120" spans="1:21" x14ac:dyDescent="0.25">
      <c r="A120" s="49">
        <f t="shared" si="16"/>
        <v>2019</v>
      </c>
      <c r="B120" s="50">
        <f t="shared" si="19"/>
        <v>2</v>
      </c>
      <c r="C120" s="50">
        <f t="shared" si="20"/>
        <v>5</v>
      </c>
      <c r="D120" s="50">
        <f t="shared" si="17"/>
        <v>22</v>
      </c>
      <c r="E120" s="51">
        <f t="shared" si="18"/>
        <v>43501.91666666638</v>
      </c>
      <c r="F120" s="63">
        <v>6.9</v>
      </c>
      <c r="G120" s="17" t="s">
        <v>27</v>
      </c>
      <c r="H120" s="58">
        <v>14.6</v>
      </c>
      <c r="I120" s="67">
        <v>26.8</v>
      </c>
      <c r="J120" s="17" t="s">
        <v>27</v>
      </c>
      <c r="K120" s="71">
        <v>31.4</v>
      </c>
      <c r="N120" s="23">
        <f t="shared" si="12"/>
        <v>6.9</v>
      </c>
      <c r="O120" s="23">
        <f t="shared" si="13"/>
        <v>14.6</v>
      </c>
      <c r="P120" s="17">
        <f t="shared" si="14"/>
        <v>26.8</v>
      </c>
      <c r="Q120" s="17">
        <f t="shared" si="15"/>
        <v>31.4</v>
      </c>
      <c r="R120" s="18">
        <v>26.8</v>
      </c>
      <c r="S120" s="18">
        <v>31.4</v>
      </c>
      <c r="T120" s="18">
        <v>6.9</v>
      </c>
      <c r="U120" s="56">
        <v>14.6</v>
      </c>
    </row>
    <row r="121" spans="1:21" x14ac:dyDescent="0.25">
      <c r="A121" s="49">
        <f t="shared" si="16"/>
        <v>2019</v>
      </c>
      <c r="B121" s="50">
        <f t="shared" si="19"/>
        <v>2</v>
      </c>
      <c r="C121" s="50">
        <f t="shared" si="20"/>
        <v>5</v>
      </c>
      <c r="D121" s="50">
        <f t="shared" si="17"/>
        <v>23</v>
      </c>
      <c r="E121" s="51">
        <f t="shared" si="18"/>
        <v>43501.958333333045</v>
      </c>
      <c r="F121" s="63">
        <v>7.9</v>
      </c>
      <c r="G121" s="17" t="s">
        <v>27</v>
      </c>
      <c r="H121" s="58">
        <v>14.4</v>
      </c>
      <c r="I121" s="67">
        <v>81.099999999999994</v>
      </c>
      <c r="J121" s="17" t="s">
        <v>27</v>
      </c>
      <c r="K121" s="71">
        <v>32.6</v>
      </c>
      <c r="N121" s="23">
        <f t="shared" si="12"/>
        <v>7.9</v>
      </c>
      <c r="O121" s="23">
        <f t="shared" si="13"/>
        <v>14.4</v>
      </c>
      <c r="P121" s="17">
        <f t="shared" si="14"/>
        <v>81.099999999999994</v>
      </c>
      <c r="Q121" s="17">
        <f t="shared" si="15"/>
        <v>32.6</v>
      </c>
      <c r="R121" s="18">
        <v>81.099999999999994</v>
      </c>
      <c r="S121" s="18">
        <v>32.6</v>
      </c>
      <c r="T121" s="18">
        <v>7.9</v>
      </c>
      <c r="U121" s="56">
        <v>14.4</v>
      </c>
    </row>
    <row r="122" spans="1:21" x14ac:dyDescent="0.25">
      <c r="A122" s="49">
        <f t="shared" si="16"/>
        <v>2019</v>
      </c>
      <c r="B122" s="50">
        <f t="shared" si="19"/>
        <v>2</v>
      </c>
      <c r="C122" s="50">
        <f t="shared" si="20"/>
        <v>6</v>
      </c>
      <c r="D122" s="50">
        <f t="shared" si="17"/>
        <v>0</v>
      </c>
      <c r="E122" s="51">
        <f t="shared" si="18"/>
        <v>43501.999999999709</v>
      </c>
      <c r="F122" s="63">
        <v>5.7</v>
      </c>
      <c r="G122" s="17" t="s">
        <v>27</v>
      </c>
      <c r="H122" s="58">
        <v>13.8</v>
      </c>
      <c r="I122" s="67">
        <v>36.9</v>
      </c>
      <c r="J122" s="17" t="s">
        <v>27</v>
      </c>
      <c r="K122" s="71">
        <v>32.700000000000003</v>
      </c>
      <c r="N122" s="23">
        <f t="shared" si="12"/>
        <v>5.7</v>
      </c>
      <c r="O122" s="23">
        <f t="shared" si="13"/>
        <v>13.8</v>
      </c>
      <c r="P122" s="17">
        <f t="shared" si="14"/>
        <v>36.9</v>
      </c>
      <c r="Q122" s="17">
        <f t="shared" si="15"/>
        <v>32.700000000000003</v>
      </c>
      <c r="R122" s="18">
        <v>36.9</v>
      </c>
      <c r="S122" s="18">
        <v>32.700000000000003</v>
      </c>
      <c r="T122" s="18">
        <v>5.7</v>
      </c>
      <c r="U122" s="56">
        <v>13.8</v>
      </c>
    </row>
    <row r="123" spans="1:21" x14ac:dyDescent="0.25">
      <c r="A123" s="49">
        <f t="shared" si="16"/>
        <v>2019</v>
      </c>
      <c r="B123" s="50">
        <f t="shared" si="19"/>
        <v>2</v>
      </c>
      <c r="C123" s="50">
        <f t="shared" si="20"/>
        <v>6</v>
      </c>
      <c r="D123" s="50">
        <f t="shared" si="17"/>
        <v>1</v>
      </c>
      <c r="E123" s="51">
        <f t="shared" si="18"/>
        <v>43502.041666666373</v>
      </c>
      <c r="F123" s="63">
        <v>7.4</v>
      </c>
      <c r="G123" s="17" t="s">
        <v>27</v>
      </c>
      <c r="H123" s="58">
        <v>13.2</v>
      </c>
      <c r="I123" s="67">
        <v>47.7</v>
      </c>
      <c r="J123" s="17" t="s">
        <v>27</v>
      </c>
      <c r="K123" s="71">
        <v>33.299999999999997</v>
      </c>
      <c r="N123" s="23">
        <f t="shared" si="12"/>
        <v>7.4</v>
      </c>
      <c r="O123" s="23">
        <f t="shared" si="13"/>
        <v>13.2</v>
      </c>
      <c r="P123" s="17">
        <f t="shared" si="14"/>
        <v>47.7</v>
      </c>
      <c r="Q123" s="17">
        <f t="shared" si="15"/>
        <v>33.299999999999997</v>
      </c>
      <c r="R123" s="18">
        <v>47.7</v>
      </c>
      <c r="S123" s="18">
        <v>33.299999999999997</v>
      </c>
      <c r="T123" s="18">
        <v>7.4</v>
      </c>
      <c r="U123" s="56">
        <v>13.2</v>
      </c>
    </row>
    <row r="124" spans="1:21" x14ac:dyDescent="0.25">
      <c r="A124" s="49">
        <f t="shared" si="16"/>
        <v>2019</v>
      </c>
      <c r="B124" s="50">
        <f t="shared" si="19"/>
        <v>2</v>
      </c>
      <c r="C124" s="50">
        <f t="shared" si="20"/>
        <v>6</v>
      </c>
      <c r="D124" s="50">
        <f t="shared" si="17"/>
        <v>2</v>
      </c>
      <c r="E124" s="51">
        <f t="shared" si="18"/>
        <v>43502.083333333037</v>
      </c>
      <c r="F124" s="63">
        <v>6.5</v>
      </c>
      <c r="G124" s="17" t="s">
        <v>27</v>
      </c>
      <c r="H124" s="58">
        <v>12.4</v>
      </c>
      <c r="I124" s="67">
        <v>25.8</v>
      </c>
      <c r="J124" s="17" t="s">
        <v>27</v>
      </c>
      <c r="K124" s="71">
        <v>32.9</v>
      </c>
      <c r="N124" s="23">
        <f t="shared" si="12"/>
        <v>6.5</v>
      </c>
      <c r="O124" s="23">
        <f t="shared" si="13"/>
        <v>12.4</v>
      </c>
      <c r="P124" s="17">
        <f t="shared" si="14"/>
        <v>25.8</v>
      </c>
      <c r="Q124" s="17">
        <f t="shared" si="15"/>
        <v>32.9</v>
      </c>
      <c r="R124" s="18">
        <v>25.8</v>
      </c>
      <c r="S124" s="18">
        <v>32.9</v>
      </c>
      <c r="T124" s="18">
        <v>6.5</v>
      </c>
      <c r="U124" s="56">
        <v>12.4</v>
      </c>
    </row>
    <row r="125" spans="1:21" x14ac:dyDescent="0.25">
      <c r="A125" s="49">
        <f t="shared" si="16"/>
        <v>2019</v>
      </c>
      <c r="B125" s="50">
        <f t="shared" si="19"/>
        <v>2</v>
      </c>
      <c r="C125" s="50">
        <f t="shared" si="20"/>
        <v>6</v>
      </c>
      <c r="D125" s="50">
        <f t="shared" si="17"/>
        <v>3</v>
      </c>
      <c r="E125" s="51">
        <f t="shared" si="18"/>
        <v>43502.124999999702</v>
      </c>
      <c r="F125" s="63">
        <v>4.7</v>
      </c>
      <c r="G125" s="17" t="s">
        <v>27</v>
      </c>
      <c r="H125" s="58">
        <v>11.4</v>
      </c>
      <c r="I125" s="67">
        <v>16.8</v>
      </c>
      <c r="J125" s="17" t="s">
        <v>27</v>
      </c>
      <c r="K125" s="71">
        <v>31.7</v>
      </c>
      <c r="N125" s="23">
        <f t="shared" si="12"/>
        <v>4.7</v>
      </c>
      <c r="O125" s="23">
        <f t="shared" si="13"/>
        <v>11.4</v>
      </c>
      <c r="P125" s="17">
        <f t="shared" si="14"/>
        <v>16.8</v>
      </c>
      <c r="Q125" s="17">
        <f t="shared" si="15"/>
        <v>31.7</v>
      </c>
      <c r="R125" s="18">
        <v>16.8</v>
      </c>
      <c r="S125" s="18">
        <v>31.7</v>
      </c>
      <c r="T125" s="18">
        <v>4.7</v>
      </c>
      <c r="U125" s="56">
        <v>11.4</v>
      </c>
    </row>
    <row r="126" spans="1:21" x14ac:dyDescent="0.25">
      <c r="A126" s="49">
        <f t="shared" si="16"/>
        <v>2019</v>
      </c>
      <c r="B126" s="50">
        <f t="shared" si="19"/>
        <v>2</v>
      </c>
      <c r="C126" s="50">
        <f t="shared" si="20"/>
        <v>6</v>
      </c>
      <c r="D126" s="50">
        <f t="shared" si="17"/>
        <v>4</v>
      </c>
      <c r="E126" s="51">
        <f t="shared" si="18"/>
        <v>43502.166666666366</v>
      </c>
      <c r="F126" s="63">
        <v>8</v>
      </c>
      <c r="G126" s="17" t="s">
        <v>27</v>
      </c>
      <c r="H126" s="58">
        <v>10.4</v>
      </c>
      <c r="I126" s="67">
        <v>14.6</v>
      </c>
      <c r="J126" s="17" t="s">
        <v>27</v>
      </c>
      <c r="K126" s="71">
        <v>30.6</v>
      </c>
      <c r="N126" s="23">
        <f t="shared" si="12"/>
        <v>8</v>
      </c>
      <c r="O126" s="23">
        <f t="shared" si="13"/>
        <v>10.4</v>
      </c>
      <c r="P126" s="17">
        <f t="shared" si="14"/>
        <v>14.6</v>
      </c>
      <c r="Q126" s="17">
        <f t="shared" si="15"/>
        <v>30.6</v>
      </c>
      <c r="R126" s="18">
        <v>14.6</v>
      </c>
      <c r="S126" s="18">
        <v>30.6</v>
      </c>
      <c r="T126" s="18">
        <v>8</v>
      </c>
      <c r="U126" s="56">
        <v>10.4</v>
      </c>
    </row>
    <row r="127" spans="1:21" x14ac:dyDescent="0.25">
      <c r="A127" s="49">
        <f t="shared" si="16"/>
        <v>2019</v>
      </c>
      <c r="B127" s="50">
        <f t="shared" si="19"/>
        <v>2</v>
      </c>
      <c r="C127" s="50">
        <f t="shared" si="20"/>
        <v>6</v>
      </c>
      <c r="D127" s="50">
        <f t="shared" si="17"/>
        <v>5</v>
      </c>
      <c r="E127" s="51">
        <f t="shared" si="18"/>
        <v>43502.20833333303</v>
      </c>
      <c r="F127" s="63">
        <v>3.2</v>
      </c>
      <c r="G127" s="17" t="s">
        <v>27</v>
      </c>
      <c r="H127" s="58">
        <v>9.1999999999999993</v>
      </c>
      <c r="I127" s="67">
        <v>6.2</v>
      </c>
      <c r="J127" s="17" t="s">
        <v>27</v>
      </c>
      <c r="K127" s="71">
        <v>28.7</v>
      </c>
      <c r="N127" s="23">
        <f t="shared" si="12"/>
        <v>3.2</v>
      </c>
      <c r="O127" s="23">
        <f t="shared" si="13"/>
        <v>9.1999999999999993</v>
      </c>
      <c r="P127" s="17">
        <f t="shared" si="14"/>
        <v>6.2</v>
      </c>
      <c r="Q127" s="17">
        <f t="shared" si="15"/>
        <v>28.7</v>
      </c>
      <c r="R127" s="18">
        <v>6.2</v>
      </c>
      <c r="S127" s="18">
        <v>28.7</v>
      </c>
      <c r="T127" s="18">
        <v>3.2</v>
      </c>
      <c r="U127" s="56">
        <v>9.1999999999999993</v>
      </c>
    </row>
    <row r="128" spans="1:21" x14ac:dyDescent="0.25">
      <c r="A128" s="49">
        <f t="shared" si="16"/>
        <v>2019</v>
      </c>
      <c r="B128" s="50">
        <f t="shared" si="19"/>
        <v>2</v>
      </c>
      <c r="C128" s="50">
        <f t="shared" si="20"/>
        <v>6</v>
      </c>
      <c r="D128" s="50">
        <f t="shared" si="17"/>
        <v>6</v>
      </c>
      <c r="E128" s="51">
        <f t="shared" si="18"/>
        <v>43502.249999999694</v>
      </c>
      <c r="F128" s="63">
        <v>5.2</v>
      </c>
      <c r="G128" s="17" t="s">
        <v>27</v>
      </c>
      <c r="H128" s="58">
        <v>9.1</v>
      </c>
      <c r="I128" s="67">
        <v>29.5</v>
      </c>
      <c r="J128" s="17" t="s">
        <v>27</v>
      </c>
      <c r="K128" s="71">
        <v>29.1</v>
      </c>
      <c r="N128" s="23">
        <f t="shared" si="12"/>
        <v>5.2</v>
      </c>
      <c r="O128" s="23">
        <f t="shared" si="13"/>
        <v>9.1</v>
      </c>
      <c r="P128" s="17">
        <f t="shared" si="14"/>
        <v>29.5</v>
      </c>
      <c r="Q128" s="17">
        <f t="shared" si="15"/>
        <v>29.1</v>
      </c>
      <c r="R128" s="18">
        <v>29.5</v>
      </c>
      <c r="S128" s="18">
        <v>29.1</v>
      </c>
      <c r="T128" s="18">
        <v>5.2</v>
      </c>
      <c r="U128" s="56">
        <v>9.1</v>
      </c>
    </row>
    <row r="129" spans="1:21" x14ac:dyDescent="0.25">
      <c r="A129" s="49">
        <f t="shared" si="16"/>
        <v>2019</v>
      </c>
      <c r="B129" s="50">
        <f t="shared" si="19"/>
        <v>2</v>
      </c>
      <c r="C129" s="50">
        <f t="shared" si="20"/>
        <v>6</v>
      </c>
      <c r="D129" s="50">
        <f t="shared" si="17"/>
        <v>7</v>
      </c>
      <c r="E129" s="51">
        <f t="shared" si="18"/>
        <v>43502.291666666359</v>
      </c>
      <c r="F129" s="63">
        <v>6.8</v>
      </c>
      <c r="G129" s="17" t="s">
        <v>27</v>
      </c>
      <c r="H129" s="58">
        <v>8.6</v>
      </c>
      <c r="I129" s="67">
        <v>24.3</v>
      </c>
      <c r="J129" s="17" t="s">
        <v>27</v>
      </c>
      <c r="K129" s="71">
        <v>26.9</v>
      </c>
      <c r="N129" s="23">
        <f t="shared" si="12"/>
        <v>6.8</v>
      </c>
      <c r="O129" s="23">
        <f t="shared" si="13"/>
        <v>8.6</v>
      </c>
      <c r="P129" s="17">
        <f t="shared" si="14"/>
        <v>24.3</v>
      </c>
      <c r="Q129" s="17">
        <f t="shared" si="15"/>
        <v>26.9</v>
      </c>
      <c r="R129" s="18">
        <v>24.3</v>
      </c>
      <c r="S129" s="18">
        <v>26.9</v>
      </c>
      <c r="T129" s="18">
        <v>6.8</v>
      </c>
      <c r="U129" s="56">
        <v>8.6</v>
      </c>
    </row>
    <row r="130" spans="1:21" x14ac:dyDescent="0.25">
      <c r="A130" s="49">
        <f t="shared" si="16"/>
        <v>2019</v>
      </c>
      <c r="B130" s="50">
        <f t="shared" si="19"/>
        <v>2</v>
      </c>
      <c r="C130" s="50">
        <f t="shared" si="20"/>
        <v>6</v>
      </c>
      <c r="D130" s="50">
        <f t="shared" si="17"/>
        <v>8</v>
      </c>
      <c r="E130" s="51">
        <f t="shared" si="18"/>
        <v>43502.333333333023</v>
      </c>
      <c r="F130" s="63">
        <v>8.8000000000000007</v>
      </c>
      <c r="G130" s="17" t="s">
        <v>27</v>
      </c>
      <c r="H130" s="58">
        <v>8.6</v>
      </c>
      <c r="I130" s="67">
        <v>13.7</v>
      </c>
      <c r="J130" s="17" t="s">
        <v>27</v>
      </c>
      <c r="K130" s="71">
        <v>26.7</v>
      </c>
      <c r="N130" s="23">
        <f t="shared" ref="N130:N193" si="21">IF(G130="Valid", F130, NA())</f>
        <v>8.8000000000000007</v>
      </c>
      <c r="O130" s="23">
        <f t="shared" ref="O130:O193" si="22">IF(G130="Valid", H130, NA())</f>
        <v>8.6</v>
      </c>
      <c r="P130" s="17">
        <f t="shared" ref="P130:P193" si="23">IF(J130="Valid", I130, NA())</f>
        <v>13.7</v>
      </c>
      <c r="Q130" s="17">
        <f t="shared" ref="Q130:Q193" si="24">IF(J130="Valid", K130, NA())</f>
        <v>26.7</v>
      </c>
      <c r="R130" s="18">
        <v>13.7</v>
      </c>
      <c r="S130" s="18">
        <v>26.7</v>
      </c>
      <c r="T130" s="18">
        <v>8.8000000000000007</v>
      </c>
      <c r="U130" s="56">
        <v>8.6</v>
      </c>
    </row>
    <row r="131" spans="1:21" x14ac:dyDescent="0.25">
      <c r="A131" s="49">
        <f t="shared" si="16"/>
        <v>2019</v>
      </c>
      <c r="B131" s="50">
        <f t="shared" si="19"/>
        <v>2</v>
      </c>
      <c r="C131" s="50">
        <f t="shared" si="20"/>
        <v>6</v>
      </c>
      <c r="D131" s="50">
        <f t="shared" si="17"/>
        <v>9</v>
      </c>
      <c r="E131" s="51">
        <f t="shared" si="18"/>
        <v>43502.374999999687</v>
      </c>
      <c r="F131" s="63">
        <v>6.3</v>
      </c>
      <c r="G131" s="17" t="s">
        <v>27</v>
      </c>
      <c r="H131" s="58">
        <v>8.4</v>
      </c>
      <c r="I131" s="67">
        <v>12.1</v>
      </c>
      <c r="J131" s="17" t="s">
        <v>27</v>
      </c>
      <c r="K131" s="71">
        <v>26.2</v>
      </c>
      <c r="N131" s="23">
        <f t="shared" si="21"/>
        <v>6.3</v>
      </c>
      <c r="O131" s="23">
        <f t="shared" si="22"/>
        <v>8.4</v>
      </c>
      <c r="P131" s="17">
        <f t="shared" si="23"/>
        <v>12.1</v>
      </c>
      <c r="Q131" s="17">
        <f t="shared" si="24"/>
        <v>26.2</v>
      </c>
      <c r="R131" s="18">
        <v>12.1</v>
      </c>
      <c r="S131" s="18">
        <v>26.2</v>
      </c>
      <c r="T131" s="18">
        <v>6.3</v>
      </c>
      <c r="U131" s="56">
        <v>8.4</v>
      </c>
    </row>
    <row r="132" spans="1:21" x14ac:dyDescent="0.25">
      <c r="A132" s="49">
        <f t="shared" ref="A132:A195" si="25">A131</f>
        <v>2019</v>
      </c>
      <c r="B132" s="50">
        <f t="shared" si="19"/>
        <v>2</v>
      </c>
      <c r="C132" s="50">
        <f t="shared" si="20"/>
        <v>6</v>
      </c>
      <c r="D132" s="50">
        <f t="shared" ref="D132:D195" si="26">IF(D131=23,0,D131+1)</f>
        <v>10</v>
      </c>
      <c r="E132" s="51">
        <f t="shared" ref="E132:E195" si="27">E131+0.0416666666666666</f>
        <v>43502.416666666351</v>
      </c>
      <c r="F132" s="63">
        <v>2.8</v>
      </c>
      <c r="G132" s="17" t="s">
        <v>27</v>
      </c>
      <c r="H132" s="58">
        <v>8.1</v>
      </c>
      <c r="I132" s="67">
        <v>7.4</v>
      </c>
      <c r="J132" s="17" t="s">
        <v>27</v>
      </c>
      <c r="K132" s="71">
        <v>25.7</v>
      </c>
      <c r="N132" s="23">
        <f t="shared" si="21"/>
        <v>2.8</v>
      </c>
      <c r="O132" s="23">
        <f t="shared" si="22"/>
        <v>8.1</v>
      </c>
      <c r="P132" s="17">
        <f t="shared" si="23"/>
        <v>7.4</v>
      </c>
      <c r="Q132" s="17">
        <f t="shared" si="24"/>
        <v>25.7</v>
      </c>
      <c r="R132" s="18">
        <v>7.4</v>
      </c>
      <c r="S132" s="18">
        <v>25.7</v>
      </c>
      <c r="T132" s="18">
        <v>2.8</v>
      </c>
      <c r="U132" s="56">
        <v>8.1</v>
      </c>
    </row>
    <row r="133" spans="1:21" x14ac:dyDescent="0.25">
      <c r="A133" s="49">
        <f t="shared" si="25"/>
        <v>2019</v>
      </c>
      <c r="B133" s="50">
        <f t="shared" si="19"/>
        <v>2</v>
      </c>
      <c r="C133" s="50">
        <f t="shared" si="20"/>
        <v>6</v>
      </c>
      <c r="D133" s="50">
        <f t="shared" si="26"/>
        <v>11</v>
      </c>
      <c r="E133" s="51">
        <f t="shared" si="27"/>
        <v>43502.458333333016</v>
      </c>
      <c r="F133" s="63">
        <v>7.4</v>
      </c>
      <c r="G133" s="17" t="s">
        <v>27</v>
      </c>
      <c r="H133" s="58">
        <v>7.9</v>
      </c>
      <c r="I133" s="67">
        <v>12.3</v>
      </c>
      <c r="J133" s="17" t="s">
        <v>27</v>
      </c>
      <c r="K133" s="71">
        <v>25.3</v>
      </c>
      <c r="N133" s="23">
        <f t="shared" si="21"/>
        <v>7.4</v>
      </c>
      <c r="O133" s="23">
        <f t="shared" si="22"/>
        <v>7.9</v>
      </c>
      <c r="P133" s="17">
        <f t="shared" si="23"/>
        <v>12.3</v>
      </c>
      <c r="Q133" s="17">
        <f t="shared" si="24"/>
        <v>25.3</v>
      </c>
      <c r="R133" s="18">
        <v>12.3</v>
      </c>
      <c r="S133" s="18">
        <v>25.3</v>
      </c>
      <c r="T133" s="18">
        <v>7.4</v>
      </c>
      <c r="U133" s="56">
        <v>7.9</v>
      </c>
    </row>
    <row r="134" spans="1:21" x14ac:dyDescent="0.25">
      <c r="A134" s="49">
        <f t="shared" si="25"/>
        <v>2019</v>
      </c>
      <c r="B134" s="50">
        <f t="shared" si="19"/>
        <v>2</v>
      </c>
      <c r="C134" s="50">
        <f t="shared" si="20"/>
        <v>6</v>
      </c>
      <c r="D134" s="50">
        <f t="shared" si="26"/>
        <v>12</v>
      </c>
      <c r="E134" s="51">
        <f t="shared" si="27"/>
        <v>43502.49999999968</v>
      </c>
      <c r="F134" s="63">
        <v>7.5</v>
      </c>
      <c r="G134" s="17" t="s">
        <v>27</v>
      </c>
      <c r="H134" s="58">
        <v>7.5</v>
      </c>
      <c r="I134" s="67">
        <v>11.8</v>
      </c>
      <c r="J134" s="17" t="s">
        <v>27</v>
      </c>
      <c r="K134" s="71">
        <v>24.6</v>
      </c>
      <c r="N134" s="23">
        <f t="shared" si="21"/>
        <v>7.5</v>
      </c>
      <c r="O134" s="23">
        <f t="shared" si="22"/>
        <v>7.5</v>
      </c>
      <c r="P134" s="17">
        <f t="shared" si="23"/>
        <v>11.8</v>
      </c>
      <c r="Q134" s="17">
        <f t="shared" si="24"/>
        <v>24.6</v>
      </c>
      <c r="R134" s="18">
        <v>11.8</v>
      </c>
      <c r="S134" s="18">
        <v>24.6</v>
      </c>
      <c r="T134" s="18">
        <v>7.5</v>
      </c>
      <c r="U134" s="56">
        <v>7.5</v>
      </c>
    </row>
    <row r="135" spans="1:21" x14ac:dyDescent="0.25">
      <c r="A135" s="49">
        <f t="shared" si="25"/>
        <v>2019</v>
      </c>
      <c r="B135" s="50">
        <f t="shared" si="19"/>
        <v>2</v>
      </c>
      <c r="C135" s="50">
        <f t="shared" si="20"/>
        <v>6</v>
      </c>
      <c r="D135" s="50">
        <f t="shared" si="26"/>
        <v>13</v>
      </c>
      <c r="E135" s="51">
        <f t="shared" si="27"/>
        <v>43502.541666666344</v>
      </c>
      <c r="F135" s="63">
        <v>11.4</v>
      </c>
      <c r="G135" s="17" t="s">
        <v>27</v>
      </c>
      <c r="H135" s="58">
        <v>7.5</v>
      </c>
      <c r="I135" s="67">
        <v>16.100000000000001</v>
      </c>
      <c r="J135" s="17" t="s">
        <v>27</v>
      </c>
      <c r="K135" s="71">
        <v>24.3</v>
      </c>
      <c r="N135" s="23">
        <f t="shared" si="21"/>
        <v>11.4</v>
      </c>
      <c r="O135" s="23">
        <f t="shared" si="22"/>
        <v>7.5</v>
      </c>
      <c r="P135" s="17">
        <f t="shared" si="23"/>
        <v>16.100000000000001</v>
      </c>
      <c r="Q135" s="17">
        <f t="shared" si="24"/>
        <v>24.3</v>
      </c>
      <c r="R135" s="18">
        <v>16.100000000000001</v>
      </c>
      <c r="S135" s="18">
        <v>24.3</v>
      </c>
      <c r="T135" s="18">
        <v>11.4</v>
      </c>
      <c r="U135" s="56">
        <v>7.5</v>
      </c>
    </row>
    <row r="136" spans="1:21" x14ac:dyDescent="0.25">
      <c r="A136" s="49">
        <f t="shared" si="25"/>
        <v>2019</v>
      </c>
      <c r="B136" s="50">
        <f t="shared" si="19"/>
        <v>2</v>
      </c>
      <c r="C136" s="50">
        <f t="shared" si="20"/>
        <v>6</v>
      </c>
      <c r="D136" s="50">
        <f t="shared" si="26"/>
        <v>14</v>
      </c>
      <c r="E136" s="51">
        <f t="shared" si="27"/>
        <v>43502.583333333008</v>
      </c>
      <c r="F136" s="63">
        <v>7.6</v>
      </c>
      <c r="G136" s="17" t="s">
        <v>27</v>
      </c>
      <c r="H136" s="58">
        <v>7.4</v>
      </c>
      <c r="I136" s="67">
        <v>47.9</v>
      </c>
      <c r="J136" s="17" t="s">
        <v>27</v>
      </c>
      <c r="K136" s="71">
        <v>25.8</v>
      </c>
      <c r="N136" s="23">
        <f t="shared" si="21"/>
        <v>7.6</v>
      </c>
      <c r="O136" s="23">
        <f t="shared" si="22"/>
        <v>7.4</v>
      </c>
      <c r="P136" s="17">
        <f t="shared" si="23"/>
        <v>47.9</v>
      </c>
      <c r="Q136" s="17">
        <f t="shared" si="24"/>
        <v>25.8</v>
      </c>
      <c r="R136" s="18">
        <v>47.9</v>
      </c>
      <c r="S136" s="18">
        <v>25.8</v>
      </c>
      <c r="T136" s="18">
        <v>7.6</v>
      </c>
      <c r="U136" s="56">
        <v>7.4</v>
      </c>
    </row>
    <row r="137" spans="1:21" x14ac:dyDescent="0.25">
      <c r="A137" s="49">
        <f t="shared" si="25"/>
        <v>2019</v>
      </c>
      <c r="B137" s="50">
        <f t="shared" si="19"/>
        <v>2</v>
      </c>
      <c r="C137" s="50">
        <f t="shared" si="20"/>
        <v>6</v>
      </c>
      <c r="D137" s="50">
        <f t="shared" si="26"/>
        <v>15</v>
      </c>
      <c r="E137" s="51">
        <f t="shared" si="27"/>
        <v>43502.624999999673</v>
      </c>
      <c r="F137" s="63">
        <v>7.8</v>
      </c>
      <c r="G137" s="17" t="s">
        <v>27</v>
      </c>
      <c r="H137" s="58">
        <v>7.3</v>
      </c>
      <c r="I137" s="67">
        <v>11.5</v>
      </c>
      <c r="J137" s="17" t="s">
        <v>27</v>
      </c>
      <c r="K137" s="71">
        <v>25.4</v>
      </c>
      <c r="N137" s="23">
        <f t="shared" si="21"/>
        <v>7.8</v>
      </c>
      <c r="O137" s="23">
        <f t="shared" si="22"/>
        <v>7.3</v>
      </c>
      <c r="P137" s="17">
        <f t="shared" si="23"/>
        <v>11.5</v>
      </c>
      <c r="Q137" s="17">
        <f t="shared" si="24"/>
        <v>25.4</v>
      </c>
      <c r="R137" s="18">
        <v>11.5</v>
      </c>
      <c r="S137" s="18">
        <v>25.4</v>
      </c>
      <c r="T137" s="18">
        <v>7.8</v>
      </c>
      <c r="U137" s="56">
        <v>7.3</v>
      </c>
    </row>
    <row r="138" spans="1:21" x14ac:dyDescent="0.25">
      <c r="A138" s="49">
        <f t="shared" si="25"/>
        <v>2019</v>
      </c>
      <c r="B138" s="50">
        <f t="shared" si="19"/>
        <v>2</v>
      </c>
      <c r="C138" s="50">
        <f t="shared" si="20"/>
        <v>6</v>
      </c>
      <c r="D138" s="50">
        <f t="shared" si="26"/>
        <v>16</v>
      </c>
      <c r="E138" s="51">
        <f t="shared" si="27"/>
        <v>43502.666666666337</v>
      </c>
      <c r="F138" s="63">
        <v>6.4</v>
      </c>
      <c r="G138" s="17" t="s">
        <v>27</v>
      </c>
      <c r="H138" s="58">
        <v>7.3</v>
      </c>
      <c r="I138" s="67">
        <v>10.199999999999999</v>
      </c>
      <c r="J138" s="17" t="s">
        <v>27</v>
      </c>
      <c r="K138" s="71">
        <v>25.3</v>
      </c>
      <c r="N138" s="23">
        <f t="shared" si="21"/>
        <v>6.4</v>
      </c>
      <c r="O138" s="23">
        <f t="shared" si="22"/>
        <v>7.3</v>
      </c>
      <c r="P138" s="17">
        <f t="shared" si="23"/>
        <v>10.199999999999999</v>
      </c>
      <c r="Q138" s="17">
        <f t="shared" si="24"/>
        <v>25.3</v>
      </c>
      <c r="R138" s="18">
        <v>10.199999999999999</v>
      </c>
      <c r="S138" s="18">
        <v>25.3</v>
      </c>
      <c r="T138" s="18">
        <v>6.4</v>
      </c>
      <c r="U138" s="56">
        <v>7.3</v>
      </c>
    </row>
    <row r="139" spans="1:21" x14ac:dyDescent="0.25">
      <c r="A139" s="49">
        <f t="shared" si="25"/>
        <v>2019</v>
      </c>
      <c r="B139" s="50">
        <f t="shared" si="19"/>
        <v>2</v>
      </c>
      <c r="C139" s="50">
        <f t="shared" si="20"/>
        <v>6</v>
      </c>
      <c r="D139" s="50">
        <f t="shared" si="26"/>
        <v>17</v>
      </c>
      <c r="E139" s="51">
        <f t="shared" si="27"/>
        <v>43502.708333333001</v>
      </c>
      <c r="F139" s="63">
        <v>7.5</v>
      </c>
      <c r="G139" s="17" t="s">
        <v>27</v>
      </c>
      <c r="H139" s="58">
        <v>7.4</v>
      </c>
      <c r="I139" s="67">
        <v>17.7</v>
      </c>
      <c r="J139" s="17" t="s">
        <v>27</v>
      </c>
      <c r="K139" s="71">
        <v>25.4</v>
      </c>
      <c r="N139" s="23">
        <f t="shared" si="21"/>
        <v>7.5</v>
      </c>
      <c r="O139" s="23">
        <f t="shared" si="22"/>
        <v>7.4</v>
      </c>
      <c r="P139" s="17">
        <f t="shared" si="23"/>
        <v>17.7</v>
      </c>
      <c r="Q139" s="17">
        <f t="shared" si="24"/>
        <v>25.4</v>
      </c>
      <c r="R139" s="18">
        <v>17.7</v>
      </c>
      <c r="S139" s="18">
        <v>25.4</v>
      </c>
      <c r="T139" s="18">
        <v>7.5</v>
      </c>
      <c r="U139" s="56">
        <v>7.4</v>
      </c>
    </row>
    <row r="140" spans="1:21" x14ac:dyDescent="0.25">
      <c r="A140" s="49">
        <f t="shared" si="25"/>
        <v>2019</v>
      </c>
      <c r="B140" s="50">
        <f t="shared" si="19"/>
        <v>2</v>
      </c>
      <c r="C140" s="50">
        <f t="shared" si="20"/>
        <v>6</v>
      </c>
      <c r="D140" s="50">
        <f t="shared" si="26"/>
        <v>18</v>
      </c>
      <c r="E140" s="51">
        <f t="shared" si="27"/>
        <v>43502.749999999665</v>
      </c>
      <c r="F140" s="63">
        <v>6.2</v>
      </c>
      <c r="G140" s="17" t="s">
        <v>27</v>
      </c>
      <c r="H140" s="58">
        <v>7.4</v>
      </c>
      <c r="I140" s="67">
        <v>17.399999999999999</v>
      </c>
      <c r="J140" s="17" t="s">
        <v>27</v>
      </c>
      <c r="K140" s="71">
        <v>25.6</v>
      </c>
      <c r="N140" s="23">
        <f t="shared" si="21"/>
        <v>6.2</v>
      </c>
      <c r="O140" s="23">
        <f t="shared" si="22"/>
        <v>7.4</v>
      </c>
      <c r="P140" s="17">
        <f t="shared" si="23"/>
        <v>17.399999999999999</v>
      </c>
      <c r="Q140" s="17">
        <f t="shared" si="24"/>
        <v>25.6</v>
      </c>
      <c r="R140" s="18">
        <v>17.399999999999999</v>
      </c>
      <c r="S140" s="18">
        <v>25.6</v>
      </c>
      <c r="T140" s="18">
        <v>6.2</v>
      </c>
      <c r="U140" s="56">
        <v>7.4</v>
      </c>
    </row>
    <row r="141" spans="1:21" x14ac:dyDescent="0.25">
      <c r="A141" s="49">
        <f t="shared" si="25"/>
        <v>2019</v>
      </c>
      <c r="B141" s="50">
        <f t="shared" si="19"/>
        <v>2</v>
      </c>
      <c r="C141" s="50">
        <f t="shared" si="20"/>
        <v>6</v>
      </c>
      <c r="D141" s="50">
        <f t="shared" si="26"/>
        <v>19</v>
      </c>
      <c r="E141" s="51">
        <f t="shared" si="27"/>
        <v>43502.79166666633</v>
      </c>
      <c r="F141" s="63">
        <v>7.4</v>
      </c>
      <c r="G141" s="17" t="s">
        <v>27</v>
      </c>
      <c r="H141" s="58">
        <v>7.2</v>
      </c>
      <c r="I141" s="67">
        <v>20.9</v>
      </c>
      <c r="J141" s="17" t="s">
        <v>27</v>
      </c>
      <c r="K141" s="71">
        <v>24.5</v>
      </c>
      <c r="N141" s="23">
        <f t="shared" si="21"/>
        <v>7.4</v>
      </c>
      <c r="O141" s="23">
        <f t="shared" si="22"/>
        <v>7.2</v>
      </c>
      <c r="P141" s="17">
        <f t="shared" si="23"/>
        <v>20.9</v>
      </c>
      <c r="Q141" s="17">
        <f t="shared" si="24"/>
        <v>24.5</v>
      </c>
      <c r="R141" s="18">
        <v>20.9</v>
      </c>
      <c r="S141" s="18">
        <v>24.5</v>
      </c>
      <c r="T141" s="18">
        <v>7.4</v>
      </c>
      <c r="U141" s="56">
        <v>7.2</v>
      </c>
    </row>
    <row r="142" spans="1:21" x14ac:dyDescent="0.25">
      <c r="A142" s="49">
        <f t="shared" si="25"/>
        <v>2019</v>
      </c>
      <c r="B142" s="50">
        <f t="shared" si="19"/>
        <v>2</v>
      </c>
      <c r="C142" s="50">
        <f t="shared" si="20"/>
        <v>6</v>
      </c>
      <c r="D142" s="50">
        <f t="shared" si="26"/>
        <v>20</v>
      </c>
      <c r="E142" s="51">
        <f t="shared" si="27"/>
        <v>43502.833333332994</v>
      </c>
      <c r="F142" s="63">
        <v>7</v>
      </c>
      <c r="G142" s="17" t="s">
        <v>27</v>
      </c>
      <c r="H142" s="58">
        <v>6.9</v>
      </c>
      <c r="I142" s="67">
        <v>22.4</v>
      </c>
      <c r="J142" s="17" t="s">
        <v>27</v>
      </c>
      <c r="K142" s="71">
        <v>23.8</v>
      </c>
      <c r="N142" s="23">
        <f t="shared" si="21"/>
        <v>7</v>
      </c>
      <c r="O142" s="23">
        <f t="shared" si="22"/>
        <v>6.9</v>
      </c>
      <c r="P142" s="17">
        <f t="shared" si="23"/>
        <v>22.4</v>
      </c>
      <c r="Q142" s="17">
        <f t="shared" si="24"/>
        <v>23.8</v>
      </c>
      <c r="R142" s="18">
        <v>22.4</v>
      </c>
      <c r="S142" s="18">
        <v>23.8</v>
      </c>
      <c r="T142" s="18">
        <v>7</v>
      </c>
      <c r="U142" s="56">
        <v>6.9</v>
      </c>
    </row>
    <row r="143" spans="1:21" x14ac:dyDescent="0.25">
      <c r="A143" s="49">
        <f t="shared" si="25"/>
        <v>2019</v>
      </c>
      <c r="B143" s="50">
        <f t="shared" si="19"/>
        <v>2</v>
      </c>
      <c r="C143" s="50">
        <f t="shared" si="20"/>
        <v>6</v>
      </c>
      <c r="D143" s="50">
        <f t="shared" si="26"/>
        <v>21</v>
      </c>
      <c r="E143" s="51">
        <f t="shared" si="27"/>
        <v>43502.874999999658</v>
      </c>
      <c r="F143" s="63">
        <v>6.7</v>
      </c>
      <c r="G143" s="17" t="s">
        <v>27</v>
      </c>
      <c r="H143" s="58">
        <v>6.8</v>
      </c>
      <c r="I143" s="67">
        <v>16.5</v>
      </c>
      <c r="J143" s="17" t="s">
        <v>27</v>
      </c>
      <c r="K143" s="71">
        <v>22.9</v>
      </c>
      <c r="N143" s="23">
        <f t="shared" si="21"/>
        <v>6.7</v>
      </c>
      <c r="O143" s="23">
        <f t="shared" si="22"/>
        <v>6.8</v>
      </c>
      <c r="P143" s="17">
        <f t="shared" si="23"/>
        <v>16.5</v>
      </c>
      <c r="Q143" s="17">
        <f t="shared" si="24"/>
        <v>22.9</v>
      </c>
      <c r="R143" s="18">
        <v>16.5</v>
      </c>
      <c r="S143" s="18">
        <v>22.9</v>
      </c>
      <c r="T143" s="18">
        <v>6.7</v>
      </c>
      <c r="U143" s="56">
        <v>6.8</v>
      </c>
    </row>
    <row r="144" spans="1:21" x14ac:dyDescent="0.25">
      <c r="A144" s="49">
        <f t="shared" si="25"/>
        <v>2019</v>
      </c>
      <c r="B144" s="50">
        <f t="shared" si="19"/>
        <v>2</v>
      </c>
      <c r="C144" s="50">
        <f t="shared" si="20"/>
        <v>6</v>
      </c>
      <c r="D144" s="50">
        <f t="shared" si="26"/>
        <v>22</v>
      </c>
      <c r="E144" s="51">
        <f t="shared" si="27"/>
        <v>43502.916666666322</v>
      </c>
      <c r="F144" s="63">
        <v>6.4</v>
      </c>
      <c r="G144" s="17" t="s">
        <v>27</v>
      </c>
      <c r="H144" s="58">
        <v>6.8</v>
      </c>
      <c r="I144" s="67">
        <v>16.100000000000001</v>
      </c>
      <c r="J144" s="17" t="s">
        <v>27</v>
      </c>
      <c r="K144" s="71">
        <v>22.4</v>
      </c>
      <c r="N144" s="23">
        <f t="shared" si="21"/>
        <v>6.4</v>
      </c>
      <c r="O144" s="23">
        <f t="shared" si="22"/>
        <v>6.8</v>
      </c>
      <c r="P144" s="17">
        <f t="shared" si="23"/>
        <v>16.100000000000001</v>
      </c>
      <c r="Q144" s="17">
        <f t="shared" si="24"/>
        <v>22.4</v>
      </c>
      <c r="R144" s="18">
        <v>16.100000000000001</v>
      </c>
      <c r="S144" s="18">
        <v>22.4</v>
      </c>
      <c r="T144" s="18">
        <v>6.4</v>
      </c>
      <c r="U144" s="56">
        <v>6.8</v>
      </c>
    </row>
    <row r="145" spans="1:21" x14ac:dyDescent="0.25">
      <c r="A145" s="49">
        <f t="shared" si="25"/>
        <v>2019</v>
      </c>
      <c r="B145" s="50">
        <f t="shared" si="19"/>
        <v>2</v>
      </c>
      <c r="C145" s="50">
        <f t="shared" si="20"/>
        <v>6</v>
      </c>
      <c r="D145" s="50">
        <f t="shared" si="26"/>
        <v>23</v>
      </c>
      <c r="E145" s="51">
        <f t="shared" si="27"/>
        <v>43502.958333332987</v>
      </c>
      <c r="F145" s="63">
        <v>7.1</v>
      </c>
      <c r="G145" s="17" t="s">
        <v>27</v>
      </c>
      <c r="H145" s="58">
        <v>6.7</v>
      </c>
      <c r="I145" s="67">
        <v>15</v>
      </c>
      <c r="J145" s="17" t="s">
        <v>27</v>
      </c>
      <c r="K145" s="71">
        <v>19.600000000000001</v>
      </c>
      <c r="N145" s="23">
        <f t="shared" si="21"/>
        <v>7.1</v>
      </c>
      <c r="O145" s="23">
        <f t="shared" si="22"/>
        <v>6.7</v>
      </c>
      <c r="P145" s="17">
        <f t="shared" si="23"/>
        <v>15</v>
      </c>
      <c r="Q145" s="17">
        <f t="shared" si="24"/>
        <v>19.600000000000001</v>
      </c>
      <c r="R145" s="18">
        <v>15</v>
      </c>
      <c r="S145" s="18">
        <v>19.600000000000001</v>
      </c>
      <c r="T145" s="18">
        <v>7.1</v>
      </c>
      <c r="U145" s="56">
        <v>6.7</v>
      </c>
    </row>
    <row r="146" spans="1:21" x14ac:dyDescent="0.25">
      <c r="A146" s="49">
        <f t="shared" si="25"/>
        <v>2019</v>
      </c>
      <c r="B146" s="50">
        <f t="shared" si="19"/>
        <v>2</v>
      </c>
      <c r="C146" s="50">
        <f t="shared" si="20"/>
        <v>7</v>
      </c>
      <c r="D146" s="50">
        <f t="shared" si="26"/>
        <v>0</v>
      </c>
      <c r="E146" s="51">
        <f t="shared" si="27"/>
        <v>43502.999999999651</v>
      </c>
      <c r="F146" s="63">
        <v>7.3</v>
      </c>
      <c r="G146" s="17" t="s">
        <v>27</v>
      </c>
      <c r="H146" s="58">
        <v>6.8</v>
      </c>
      <c r="I146" s="67">
        <v>14.4</v>
      </c>
      <c r="J146" s="17" t="s">
        <v>27</v>
      </c>
      <c r="K146" s="71">
        <v>18.600000000000001</v>
      </c>
      <c r="N146" s="23">
        <f t="shared" si="21"/>
        <v>7.3</v>
      </c>
      <c r="O146" s="23">
        <f t="shared" si="22"/>
        <v>6.8</v>
      </c>
      <c r="P146" s="17">
        <f t="shared" si="23"/>
        <v>14.4</v>
      </c>
      <c r="Q146" s="17">
        <f t="shared" si="24"/>
        <v>18.600000000000001</v>
      </c>
      <c r="R146" s="18">
        <v>14.4</v>
      </c>
      <c r="S146" s="18">
        <v>18.600000000000001</v>
      </c>
      <c r="T146" s="18">
        <v>7.3</v>
      </c>
      <c r="U146" s="56">
        <v>6.8</v>
      </c>
    </row>
    <row r="147" spans="1:21" x14ac:dyDescent="0.25">
      <c r="A147" s="49">
        <f t="shared" si="25"/>
        <v>2019</v>
      </c>
      <c r="B147" s="50">
        <f t="shared" si="19"/>
        <v>2</v>
      </c>
      <c r="C147" s="50">
        <f t="shared" si="20"/>
        <v>7</v>
      </c>
      <c r="D147" s="50">
        <f t="shared" si="26"/>
        <v>1</v>
      </c>
      <c r="E147" s="51">
        <f t="shared" si="27"/>
        <v>43503.041666666315</v>
      </c>
      <c r="F147" s="63">
        <v>7.4</v>
      </c>
      <c r="G147" s="17" t="s">
        <v>27</v>
      </c>
      <c r="H147" s="58">
        <v>6.7</v>
      </c>
      <c r="I147" s="67">
        <v>12.6</v>
      </c>
      <c r="J147" s="17" t="s">
        <v>27</v>
      </c>
      <c r="K147" s="71">
        <v>17.100000000000001</v>
      </c>
      <c r="N147" s="23">
        <f t="shared" si="21"/>
        <v>7.4</v>
      </c>
      <c r="O147" s="23">
        <f t="shared" si="22"/>
        <v>6.7</v>
      </c>
      <c r="P147" s="17">
        <f t="shared" si="23"/>
        <v>12.6</v>
      </c>
      <c r="Q147" s="17">
        <f t="shared" si="24"/>
        <v>17.100000000000001</v>
      </c>
      <c r="R147" s="18">
        <v>12.6</v>
      </c>
      <c r="S147" s="18">
        <v>17.100000000000001</v>
      </c>
      <c r="T147" s="18">
        <v>7.4</v>
      </c>
      <c r="U147" s="56">
        <v>6.7</v>
      </c>
    </row>
    <row r="148" spans="1:21" x14ac:dyDescent="0.25">
      <c r="A148" s="49">
        <f t="shared" si="25"/>
        <v>2019</v>
      </c>
      <c r="B148" s="50">
        <f t="shared" si="19"/>
        <v>2</v>
      </c>
      <c r="C148" s="50">
        <f t="shared" si="20"/>
        <v>7</v>
      </c>
      <c r="D148" s="50">
        <f t="shared" si="26"/>
        <v>2</v>
      </c>
      <c r="E148" s="51">
        <f t="shared" si="27"/>
        <v>43503.083333332979</v>
      </c>
      <c r="F148" s="63">
        <v>2.1</v>
      </c>
      <c r="G148" s="17" t="s">
        <v>27</v>
      </c>
      <c r="H148" s="58">
        <v>6.5</v>
      </c>
      <c r="I148" s="67">
        <v>8</v>
      </c>
      <c r="J148" s="17" t="s">
        <v>27</v>
      </c>
      <c r="K148" s="71">
        <v>16.3</v>
      </c>
      <c r="N148" s="23">
        <f t="shared" si="21"/>
        <v>2.1</v>
      </c>
      <c r="O148" s="23">
        <f t="shared" si="22"/>
        <v>6.5</v>
      </c>
      <c r="P148" s="17">
        <f t="shared" si="23"/>
        <v>8</v>
      </c>
      <c r="Q148" s="17">
        <f t="shared" si="24"/>
        <v>16.3</v>
      </c>
      <c r="R148" s="18">
        <v>8</v>
      </c>
      <c r="S148" s="18">
        <v>16.3</v>
      </c>
      <c r="T148" s="18">
        <v>2.1</v>
      </c>
      <c r="U148" s="56">
        <v>6.5</v>
      </c>
    </row>
    <row r="149" spans="1:21" x14ac:dyDescent="0.25">
      <c r="A149" s="49">
        <f t="shared" si="25"/>
        <v>2019</v>
      </c>
      <c r="B149" s="50">
        <f t="shared" si="19"/>
        <v>2</v>
      </c>
      <c r="C149" s="50">
        <f t="shared" si="20"/>
        <v>7</v>
      </c>
      <c r="D149" s="50">
        <f t="shared" si="26"/>
        <v>3</v>
      </c>
      <c r="E149" s="51">
        <f t="shared" si="27"/>
        <v>43503.124999999643</v>
      </c>
      <c r="F149" s="63">
        <v>4.5999999999999996</v>
      </c>
      <c r="G149" s="17" t="s">
        <v>27</v>
      </c>
      <c r="H149" s="58">
        <v>6.5</v>
      </c>
      <c r="I149" s="67">
        <v>9</v>
      </c>
      <c r="J149" s="17" t="s">
        <v>27</v>
      </c>
      <c r="K149" s="71">
        <v>15.9</v>
      </c>
      <c r="N149" s="23">
        <f t="shared" si="21"/>
        <v>4.5999999999999996</v>
      </c>
      <c r="O149" s="23">
        <f t="shared" si="22"/>
        <v>6.5</v>
      </c>
      <c r="P149" s="17">
        <f t="shared" si="23"/>
        <v>9</v>
      </c>
      <c r="Q149" s="17">
        <f t="shared" si="24"/>
        <v>15.9</v>
      </c>
      <c r="R149" s="18">
        <v>9</v>
      </c>
      <c r="S149" s="18">
        <v>15.9</v>
      </c>
      <c r="T149" s="18">
        <v>4.5999999999999996</v>
      </c>
      <c r="U149" s="56">
        <v>6.5</v>
      </c>
    </row>
    <row r="150" spans="1:21" x14ac:dyDescent="0.25">
      <c r="A150" s="49">
        <f t="shared" si="25"/>
        <v>2019</v>
      </c>
      <c r="B150" s="50">
        <f t="shared" si="19"/>
        <v>2</v>
      </c>
      <c r="C150" s="50">
        <f t="shared" si="20"/>
        <v>7</v>
      </c>
      <c r="D150" s="50">
        <f t="shared" si="26"/>
        <v>4</v>
      </c>
      <c r="E150" s="51">
        <f t="shared" si="27"/>
        <v>43503.166666666308</v>
      </c>
      <c r="F150" s="63">
        <v>6.8</v>
      </c>
      <c r="G150" s="17" t="s">
        <v>27</v>
      </c>
      <c r="H150" s="58">
        <v>6.5</v>
      </c>
      <c r="I150" s="67">
        <v>17</v>
      </c>
      <c r="J150" s="17" t="s">
        <v>27</v>
      </c>
      <c r="K150" s="71">
        <v>16</v>
      </c>
      <c r="N150" s="23">
        <f t="shared" si="21"/>
        <v>6.8</v>
      </c>
      <c r="O150" s="23">
        <f t="shared" si="22"/>
        <v>6.5</v>
      </c>
      <c r="P150" s="17">
        <f t="shared" si="23"/>
        <v>17</v>
      </c>
      <c r="Q150" s="17">
        <f t="shared" si="24"/>
        <v>16</v>
      </c>
      <c r="R150" s="18">
        <v>17</v>
      </c>
      <c r="S150" s="18">
        <v>16</v>
      </c>
      <c r="T150" s="18">
        <v>6.8</v>
      </c>
      <c r="U150" s="56">
        <v>6.5</v>
      </c>
    </row>
    <row r="151" spans="1:21" x14ac:dyDescent="0.25">
      <c r="A151" s="49">
        <f t="shared" si="25"/>
        <v>2019</v>
      </c>
      <c r="B151" s="50">
        <f t="shared" si="19"/>
        <v>2</v>
      </c>
      <c r="C151" s="50">
        <f t="shared" si="20"/>
        <v>7</v>
      </c>
      <c r="D151" s="50">
        <f t="shared" si="26"/>
        <v>5</v>
      </c>
      <c r="E151" s="51">
        <f t="shared" si="27"/>
        <v>43503.208333332972</v>
      </c>
      <c r="F151" s="63">
        <v>4</v>
      </c>
      <c r="G151" s="17" t="s">
        <v>27</v>
      </c>
      <c r="H151" s="58">
        <v>6.5</v>
      </c>
      <c r="I151" s="67">
        <v>9.3000000000000007</v>
      </c>
      <c r="J151" s="17" t="s">
        <v>27</v>
      </c>
      <c r="K151" s="71">
        <v>16.100000000000001</v>
      </c>
      <c r="N151" s="23">
        <f t="shared" si="21"/>
        <v>4</v>
      </c>
      <c r="O151" s="23">
        <f t="shared" si="22"/>
        <v>6.5</v>
      </c>
      <c r="P151" s="17">
        <f t="shared" si="23"/>
        <v>9.3000000000000007</v>
      </c>
      <c r="Q151" s="17">
        <f t="shared" si="24"/>
        <v>16.100000000000001</v>
      </c>
      <c r="R151" s="18">
        <v>9.3000000000000007</v>
      </c>
      <c r="S151" s="18">
        <v>16.100000000000001</v>
      </c>
      <c r="T151" s="18">
        <v>4</v>
      </c>
      <c r="U151" s="56">
        <v>6.5</v>
      </c>
    </row>
    <row r="152" spans="1:21" x14ac:dyDescent="0.25">
      <c r="A152" s="49">
        <f t="shared" si="25"/>
        <v>2019</v>
      </c>
      <c r="B152" s="50">
        <f t="shared" si="19"/>
        <v>2</v>
      </c>
      <c r="C152" s="50">
        <f t="shared" si="20"/>
        <v>7</v>
      </c>
      <c r="D152" s="50">
        <f t="shared" si="26"/>
        <v>6</v>
      </c>
      <c r="E152" s="51">
        <f t="shared" si="27"/>
        <v>43503.249999999636</v>
      </c>
      <c r="F152" s="63">
        <v>6.7</v>
      </c>
      <c r="G152" s="17" t="s">
        <v>27</v>
      </c>
      <c r="H152" s="58">
        <v>6.5</v>
      </c>
      <c r="I152" s="67">
        <v>10</v>
      </c>
      <c r="J152" s="17" t="s">
        <v>27</v>
      </c>
      <c r="K152" s="71">
        <v>15.2</v>
      </c>
      <c r="N152" s="23">
        <f t="shared" si="21"/>
        <v>6.7</v>
      </c>
      <c r="O152" s="23">
        <f t="shared" si="22"/>
        <v>6.5</v>
      </c>
      <c r="P152" s="17">
        <f t="shared" si="23"/>
        <v>10</v>
      </c>
      <c r="Q152" s="17">
        <f t="shared" si="24"/>
        <v>15.2</v>
      </c>
      <c r="R152" s="18">
        <v>10</v>
      </c>
      <c r="S152" s="18">
        <v>15.2</v>
      </c>
      <c r="T152" s="18">
        <v>6.7</v>
      </c>
      <c r="U152" s="56">
        <v>6.5</v>
      </c>
    </row>
    <row r="153" spans="1:21" x14ac:dyDescent="0.25">
      <c r="A153" s="49">
        <f t="shared" si="25"/>
        <v>2019</v>
      </c>
      <c r="B153" s="50">
        <f t="shared" si="19"/>
        <v>2</v>
      </c>
      <c r="C153" s="50">
        <f t="shared" si="20"/>
        <v>7</v>
      </c>
      <c r="D153" s="50">
        <f t="shared" si="26"/>
        <v>7</v>
      </c>
      <c r="E153" s="51">
        <f t="shared" si="27"/>
        <v>43503.2916666663</v>
      </c>
      <c r="F153" s="63">
        <v>14.7</v>
      </c>
      <c r="G153" s="17" t="s">
        <v>27</v>
      </c>
      <c r="H153" s="58">
        <v>6.9</v>
      </c>
      <c r="I153" s="67">
        <v>52.3</v>
      </c>
      <c r="J153" s="17" t="s">
        <v>27</v>
      </c>
      <c r="K153" s="71">
        <v>16.399999999999999</v>
      </c>
      <c r="N153" s="23">
        <f t="shared" si="21"/>
        <v>14.7</v>
      </c>
      <c r="O153" s="23">
        <f t="shared" si="22"/>
        <v>6.9</v>
      </c>
      <c r="P153" s="17">
        <f t="shared" si="23"/>
        <v>52.3</v>
      </c>
      <c r="Q153" s="17">
        <f t="shared" si="24"/>
        <v>16.399999999999999</v>
      </c>
      <c r="R153" s="18">
        <v>52.3</v>
      </c>
      <c r="S153" s="18">
        <v>16.399999999999999</v>
      </c>
      <c r="T153" s="18">
        <v>14.7</v>
      </c>
      <c r="U153" s="56">
        <v>6.9</v>
      </c>
    </row>
    <row r="154" spans="1:21" x14ac:dyDescent="0.25">
      <c r="A154" s="49">
        <f t="shared" si="25"/>
        <v>2019</v>
      </c>
      <c r="B154" s="50">
        <f t="shared" si="19"/>
        <v>2</v>
      </c>
      <c r="C154" s="50">
        <f t="shared" si="20"/>
        <v>7</v>
      </c>
      <c r="D154" s="50">
        <f t="shared" si="26"/>
        <v>8</v>
      </c>
      <c r="E154" s="51">
        <f t="shared" si="27"/>
        <v>43503.333333332965</v>
      </c>
      <c r="F154" s="63">
        <v>4.4000000000000004</v>
      </c>
      <c r="G154" s="17" t="s">
        <v>27</v>
      </c>
      <c r="H154" s="58">
        <v>6.7</v>
      </c>
      <c r="I154" s="67">
        <v>11.2</v>
      </c>
      <c r="J154" s="17" t="s">
        <v>27</v>
      </c>
      <c r="K154" s="71">
        <v>16.3</v>
      </c>
      <c r="N154" s="23">
        <f t="shared" si="21"/>
        <v>4.4000000000000004</v>
      </c>
      <c r="O154" s="23">
        <f t="shared" si="22"/>
        <v>6.7</v>
      </c>
      <c r="P154" s="17">
        <f t="shared" si="23"/>
        <v>11.2</v>
      </c>
      <c r="Q154" s="17">
        <f t="shared" si="24"/>
        <v>16.3</v>
      </c>
      <c r="R154" s="18">
        <v>11.2</v>
      </c>
      <c r="S154" s="18">
        <v>16.3</v>
      </c>
      <c r="T154" s="18">
        <v>4.4000000000000004</v>
      </c>
      <c r="U154" s="56">
        <v>6.7</v>
      </c>
    </row>
    <row r="155" spans="1:21" x14ac:dyDescent="0.25">
      <c r="A155" s="49">
        <f t="shared" si="25"/>
        <v>2019</v>
      </c>
      <c r="B155" s="50">
        <f t="shared" ref="B155:B218" si="28">B154</f>
        <v>2</v>
      </c>
      <c r="C155" s="50">
        <f t="shared" ref="C155:C218" si="29">C131+1</f>
        <v>7</v>
      </c>
      <c r="D155" s="50">
        <f t="shared" si="26"/>
        <v>9</v>
      </c>
      <c r="E155" s="51">
        <f t="shared" si="27"/>
        <v>43503.374999999629</v>
      </c>
      <c r="F155" s="63">
        <v>6.2</v>
      </c>
      <c r="G155" s="17" t="s">
        <v>27</v>
      </c>
      <c r="H155" s="58">
        <v>6.7</v>
      </c>
      <c r="I155" s="67">
        <v>23.5</v>
      </c>
      <c r="J155" s="17" t="s">
        <v>27</v>
      </c>
      <c r="K155" s="71">
        <v>16.899999999999999</v>
      </c>
      <c r="N155" s="23">
        <f t="shared" si="21"/>
        <v>6.2</v>
      </c>
      <c r="O155" s="23">
        <f t="shared" si="22"/>
        <v>6.7</v>
      </c>
      <c r="P155" s="17">
        <f t="shared" si="23"/>
        <v>23.5</v>
      </c>
      <c r="Q155" s="17">
        <f t="shared" si="24"/>
        <v>16.899999999999999</v>
      </c>
      <c r="R155" s="18">
        <v>23.5</v>
      </c>
      <c r="S155" s="18">
        <v>16.899999999999999</v>
      </c>
      <c r="T155" s="18">
        <v>6.2</v>
      </c>
      <c r="U155" s="56">
        <v>6.7</v>
      </c>
    </row>
    <row r="156" spans="1:21" x14ac:dyDescent="0.25">
      <c r="A156" s="49">
        <f t="shared" si="25"/>
        <v>2019</v>
      </c>
      <c r="B156" s="50">
        <f t="shared" si="28"/>
        <v>2</v>
      </c>
      <c r="C156" s="50">
        <f t="shared" si="29"/>
        <v>7</v>
      </c>
      <c r="D156" s="50">
        <f t="shared" si="26"/>
        <v>10</v>
      </c>
      <c r="E156" s="51">
        <f t="shared" si="27"/>
        <v>43503.416666666293</v>
      </c>
      <c r="F156" s="63">
        <v>8</v>
      </c>
      <c r="G156" s="17" t="s">
        <v>27</v>
      </c>
      <c r="H156" s="58">
        <v>7</v>
      </c>
      <c r="I156" s="67">
        <v>16.399999999999999</v>
      </c>
      <c r="J156" s="17" t="s">
        <v>27</v>
      </c>
      <c r="K156" s="71">
        <v>17.399999999999999</v>
      </c>
      <c r="N156" s="23">
        <f t="shared" si="21"/>
        <v>8</v>
      </c>
      <c r="O156" s="23">
        <f t="shared" si="22"/>
        <v>7</v>
      </c>
      <c r="P156" s="17">
        <f t="shared" si="23"/>
        <v>16.399999999999999</v>
      </c>
      <c r="Q156" s="17">
        <f t="shared" si="24"/>
        <v>17.399999999999999</v>
      </c>
      <c r="R156" s="18">
        <v>16.399999999999999</v>
      </c>
      <c r="S156" s="18">
        <v>17.399999999999999</v>
      </c>
      <c r="T156" s="18">
        <v>8</v>
      </c>
      <c r="U156" s="56">
        <v>7</v>
      </c>
    </row>
    <row r="157" spans="1:21" x14ac:dyDescent="0.25">
      <c r="A157" s="49">
        <f t="shared" si="25"/>
        <v>2019</v>
      </c>
      <c r="B157" s="50">
        <f t="shared" si="28"/>
        <v>2</v>
      </c>
      <c r="C157" s="50">
        <f t="shared" si="29"/>
        <v>7</v>
      </c>
      <c r="D157" s="50">
        <f t="shared" si="26"/>
        <v>11</v>
      </c>
      <c r="E157" s="51">
        <f t="shared" si="27"/>
        <v>43503.458333332957</v>
      </c>
      <c r="F157" s="63">
        <v>7.7</v>
      </c>
      <c r="G157" s="17" t="s">
        <v>27</v>
      </c>
      <c r="H157" s="58">
        <v>7</v>
      </c>
      <c r="I157" s="67">
        <v>54.7</v>
      </c>
      <c r="J157" s="17" t="s">
        <v>27</v>
      </c>
      <c r="K157" s="71">
        <v>19.3</v>
      </c>
      <c r="N157" s="23">
        <f t="shared" si="21"/>
        <v>7.7</v>
      </c>
      <c r="O157" s="23">
        <f t="shared" si="22"/>
        <v>7</v>
      </c>
      <c r="P157" s="17">
        <f t="shared" si="23"/>
        <v>54.7</v>
      </c>
      <c r="Q157" s="17">
        <f t="shared" si="24"/>
        <v>19.3</v>
      </c>
      <c r="R157" s="18">
        <v>54.7</v>
      </c>
      <c r="S157" s="18">
        <v>19.3</v>
      </c>
      <c r="T157" s="18">
        <v>7.7</v>
      </c>
      <c r="U157" s="56">
        <v>7</v>
      </c>
    </row>
    <row r="158" spans="1:21" x14ac:dyDescent="0.25">
      <c r="A158" s="49">
        <f t="shared" si="25"/>
        <v>2019</v>
      </c>
      <c r="B158" s="50">
        <f t="shared" si="28"/>
        <v>2</v>
      </c>
      <c r="C158" s="50">
        <f t="shared" si="29"/>
        <v>7</v>
      </c>
      <c r="D158" s="50">
        <f t="shared" si="26"/>
        <v>12</v>
      </c>
      <c r="E158" s="51">
        <f t="shared" si="27"/>
        <v>43503.499999999622</v>
      </c>
      <c r="F158" s="63">
        <v>8.1999999999999993</v>
      </c>
      <c r="G158" s="17" t="s">
        <v>27</v>
      </c>
      <c r="H158" s="58">
        <v>7.1</v>
      </c>
      <c r="I158" s="67">
        <v>13.6</v>
      </c>
      <c r="J158" s="17" t="s">
        <v>27</v>
      </c>
      <c r="K158" s="71">
        <v>19.5</v>
      </c>
      <c r="N158" s="23">
        <f t="shared" si="21"/>
        <v>8.1999999999999993</v>
      </c>
      <c r="O158" s="23">
        <f t="shared" si="22"/>
        <v>7.1</v>
      </c>
      <c r="P158" s="17">
        <f t="shared" si="23"/>
        <v>13.6</v>
      </c>
      <c r="Q158" s="17">
        <f t="shared" si="24"/>
        <v>19.5</v>
      </c>
      <c r="R158" s="18">
        <v>13.6</v>
      </c>
      <c r="S158" s="18">
        <v>19.5</v>
      </c>
      <c r="T158" s="18">
        <v>8.1999999999999993</v>
      </c>
      <c r="U158" s="56">
        <v>7.1</v>
      </c>
    </row>
    <row r="159" spans="1:21" x14ac:dyDescent="0.25">
      <c r="A159" s="49">
        <f t="shared" si="25"/>
        <v>2019</v>
      </c>
      <c r="B159" s="50">
        <f t="shared" si="28"/>
        <v>2</v>
      </c>
      <c r="C159" s="50">
        <f t="shared" si="29"/>
        <v>7</v>
      </c>
      <c r="D159" s="50">
        <f t="shared" si="26"/>
        <v>13</v>
      </c>
      <c r="E159" s="51">
        <f t="shared" si="27"/>
        <v>43503.541666666286</v>
      </c>
      <c r="F159" s="63">
        <v>10.199999999999999</v>
      </c>
      <c r="G159" s="17" t="s">
        <v>27</v>
      </c>
      <c r="H159" s="58">
        <v>7.1</v>
      </c>
      <c r="I159" s="67">
        <v>15.4</v>
      </c>
      <c r="J159" s="17" t="s">
        <v>27</v>
      </c>
      <c r="K159" s="71">
        <v>19.5</v>
      </c>
      <c r="N159" s="23">
        <f t="shared" si="21"/>
        <v>10.199999999999999</v>
      </c>
      <c r="O159" s="23">
        <f t="shared" si="22"/>
        <v>7.1</v>
      </c>
      <c r="P159" s="17">
        <f t="shared" si="23"/>
        <v>15.4</v>
      </c>
      <c r="Q159" s="17">
        <f t="shared" si="24"/>
        <v>19.5</v>
      </c>
      <c r="R159" s="18">
        <v>15.4</v>
      </c>
      <c r="S159" s="18">
        <v>19.5</v>
      </c>
      <c r="T159" s="18">
        <v>10.199999999999999</v>
      </c>
      <c r="U159" s="56">
        <v>7.1</v>
      </c>
    </row>
    <row r="160" spans="1:21" x14ac:dyDescent="0.25">
      <c r="A160" s="49">
        <f t="shared" si="25"/>
        <v>2019</v>
      </c>
      <c r="B160" s="50">
        <f t="shared" si="28"/>
        <v>2</v>
      </c>
      <c r="C160" s="50">
        <f t="shared" si="29"/>
        <v>7</v>
      </c>
      <c r="D160" s="50">
        <f t="shared" si="26"/>
        <v>14</v>
      </c>
      <c r="E160" s="51">
        <f t="shared" si="27"/>
        <v>43503.58333333295</v>
      </c>
      <c r="F160" s="63">
        <v>11.9</v>
      </c>
      <c r="G160" s="17" t="s">
        <v>27</v>
      </c>
      <c r="H160" s="58">
        <v>7.3</v>
      </c>
      <c r="I160" s="67">
        <v>42.9</v>
      </c>
      <c r="J160" s="17" t="s">
        <v>27</v>
      </c>
      <c r="K160" s="71">
        <v>19.3</v>
      </c>
      <c r="N160" s="23">
        <f t="shared" si="21"/>
        <v>11.9</v>
      </c>
      <c r="O160" s="23">
        <f t="shared" si="22"/>
        <v>7.3</v>
      </c>
      <c r="P160" s="17">
        <f t="shared" si="23"/>
        <v>42.9</v>
      </c>
      <c r="Q160" s="17">
        <f t="shared" si="24"/>
        <v>19.3</v>
      </c>
      <c r="R160" s="18">
        <v>42.9</v>
      </c>
      <c r="S160" s="18">
        <v>19.3</v>
      </c>
      <c r="T160" s="18">
        <v>11.9</v>
      </c>
      <c r="U160" s="56">
        <v>7.3</v>
      </c>
    </row>
    <row r="161" spans="1:21" x14ac:dyDescent="0.25">
      <c r="A161" s="49">
        <f t="shared" si="25"/>
        <v>2019</v>
      </c>
      <c r="B161" s="50">
        <f t="shared" si="28"/>
        <v>2</v>
      </c>
      <c r="C161" s="50">
        <f t="shared" si="29"/>
        <v>7</v>
      </c>
      <c r="D161" s="50">
        <f t="shared" si="26"/>
        <v>15</v>
      </c>
      <c r="E161" s="51">
        <f t="shared" si="27"/>
        <v>43503.624999999614</v>
      </c>
      <c r="F161" s="63">
        <v>8.1999999999999993</v>
      </c>
      <c r="G161" s="17" t="s">
        <v>27</v>
      </c>
      <c r="H161" s="58">
        <v>7.3</v>
      </c>
      <c r="I161" s="67">
        <v>11.9</v>
      </c>
      <c r="J161" s="17" t="s">
        <v>27</v>
      </c>
      <c r="K161" s="71">
        <v>19.399999999999999</v>
      </c>
      <c r="N161" s="23">
        <f t="shared" si="21"/>
        <v>8.1999999999999993</v>
      </c>
      <c r="O161" s="23">
        <f t="shared" si="22"/>
        <v>7.3</v>
      </c>
      <c r="P161" s="17">
        <f t="shared" si="23"/>
        <v>11.9</v>
      </c>
      <c r="Q161" s="17">
        <f t="shared" si="24"/>
        <v>19.399999999999999</v>
      </c>
      <c r="R161" s="18">
        <v>11.9</v>
      </c>
      <c r="S161" s="18">
        <v>19.399999999999999</v>
      </c>
      <c r="T161" s="18">
        <v>8.1999999999999993</v>
      </c>
      <c r="U161" s="56">
        <v>7.3</v>
      </c>
    </row>
    <row r="162" spans="1:21" x14ac:dyDescent="0.25">
      <c r="A162" s="49">
        <f t="shared" si="25"/>
        <v>2019</v>
      </c>
      <c r="B162" s="50">
        <f t="shared" si="28"/>
        <v>2</v>
      </c>
      <c r="C162" s="50">
        <f t="shared" si="29"/>
        <v>7</v>
      </c>
      <c r="D162" s="50">
        <f t="shared" si="26"/>
        <v>16</v>
      </c>
      <c r="E162" s="51">
        <f t="shared" si="27"/>
        <v>43503.666666666279</v>
      </c>
      <c r="F162" s="63">
        <v>5.6</v>
      </c>
      <c r="G162" s="17" t="s">
        <v>27</v>
      </c>
      <c r="H162" s="58">
        <v>7.3</v>
      </c>
      <c r="I162" s="67">
        <v>13.2</v>
      </c>
      <c r="J162" s="17" t="s">
        <v>27</v>
      </c>
      <c r="K162" s="71">
        <v>19.600000000000001</v>
      </c>
      <c r="N162" s="23">
        <f t="shared" si="21"/>
        <v>5.6</v>
      </c>
      <c r="O162" s="23">
        <f t="shared" si="22"/>
        <v>7.3</v>
      </c>
      <c r="P162" s="17">
        <f t="shared" si="23"/>
        <v>13.2</v>
      </c>
      <c r="Q162" s="17">
        <f t="shared" si="24"/>
        <v>19.600000000000001</v>
      </c>
      <c r="R162" s="18">
        <v>13.2</v>
      </c>
      <c r="S162" s="18">
        <v>19.600000000000001</v>
      </c>
      <c r="T162" s="18">
        <v>5.6</v>
      </c>
      <c r="U162" s="56">
        <v>7.3</v>
      </c>
    </row>
    <row r="163" spans="1:21" x14ac:dyDescent="0.25">
      <c r="A163" s="49">
        <f t="shared" si="25"/>
        <v>2019</v>
      </c>
      <c r="B163" s="50">
        <f t="shared" si="28"/>
        <v>2</v>
      </c>
      <c r="C163" s="50">
        <f t="shared" si="29"/>
        <v>7</v>
      </c>
      <c r="D163" s="50">
        <f t="shared" si="26"/>
        <v>17</v>
      </c>
      <c r="E163" s="51">
        <f t="shared" si="27"/>
        <v>43503.708333332943</v>
      </c>
      <c r="F163" s="63">
        <v>7.8</v>
      </c>
      <c r="G163" s="17" t="s">
        <v>27</v>
      </c>
      <c r="H163" s="58">
        <v>7.3</v>
      </c>
      <c r="I163" s="67">
        <v>11.8</v>
      </c>
      <c r="J163" s="17" t="s">
        <v>27</v>
      </c>
      <c r="K163" s="71">
        <v>19.399999999999999</v>
      </c>
      <c r="N163" s="23">
        <f t="shared" si="21"/>
        <v>7.8</v>
      </c>
      <c r="O163" s="23">
        <f t="shared" si="22"/>
        <v>7.3</v>
      </c>
      <c r="P163" s="17">
        <f t="shared" si="23"/>
        <v>11.8</v>
      </c>
      <c r="Q163" s="17">
        <f t="shared" si="24"/>
        <v>19.399999999999999</v>
      </c>
      <c r="R163" s="18">
        <v>11.8</v>
      </c>
      <c r="S163" s="18">
        <v>19.399999999999999</v>
      </c>
      <c r="T163" s="18">
        <v>7.8</v>
      </c>
      <c r="U163" s="56">
        <v>7.3</v>
      </c>
    </row>
    <row r="164" spans="1:21" x14ac:dyDescent="0.25">
      <c r="A164" s="49">
        <f t="shared" si="25"/>
        <v>2019</v>
      </c>
      <c r="B164" s="50">
        <f t="shared" si="28"/>
        <v>2</v>
      </c>
      <c r="C164" s="50">
        <f t="shared" si="29"/>
        <v>7</v>
      </c>
      <c r="D164" s="50">
        <f t="shared" si="26"/>
        <v>18</v>
      </c>
      <c r="E164" s="51">
        <f t="shared" si="27"/>
        <v>43503.749999999607</v>
      </c>
      <c r="F164" s="63">
        <v>4.0999999999999996</v>
      </c>
      <c r="G164" s="17" t="s">
        <v>27</v>
      </c>
      <c r="H164" s="58">
        <v>7.3</v>
      </c>
      <c r="I164" s="67">
        <v>9.1999999999999993</v>
      </c>
      <c r="J164" s="17" t="s">
        <v>27</v>
      </c>
      <c r="K164" s="71">
        <v>19.2</v>
      </c>
      <c r="N164" s="23">
        <f t="shared" si="21"/>
        <v>4.0999999999999996</v>
      </c>
      <c r="O164" s="23">
        <f t="shared" si="22"/>
        <v>7.3</v>
      </c>
      <c r="P164" s="17">
        <f t="shared" si="23"/>
        <v>9.1999999999999993</v>
      </c>
      <c r="Q164" s="17">
        <f t="shared" si="24"/>
        <v>19.2</v>
      </c>
      <c r="R164" s="18">
        <v>9.1999999999999993</v>
      </c>
      <c r="S164" s="18">
        <v>19.2</v>
      </c>
      <c r="T164" s="18">
        <v>4.0999999999999996</v>
      </c>
      <c r="U164" s="56">
        <v>7.3</v>
      </c>
    </row>
    <row r="165" spans="1:21" x14ac:dyDescent="0.25">
      <c r="A165" s="49">
        <f t="shared" si="25"/>
        <v>2019</v>
      </c>
      <c r="B165" s="50">
        <f t="shared" si="28"/>
        <v>2</v>
      </c>
      <c r="C165" s="50">
        <f t="shared" si="29"/>
        <v>7</v>
      </c>
      <c r="D165" s="50">
        <f t="shared" si="26"/>
        <v>19</v>
      </c>
      <c r="E165" s="51">
        <f t="shared" si="27"/>
        <v>43503.791666666271</v>
      </c>
      <c r="F165" s="63">
        <v>5.3</v>
      </c>
      <c r="G165" s="17" t="s">
        <v>27</v>
      </c>
      <c r="H165" s="58">
        <v>7.2</v>
      </c>
      <c r="I165" s="67">
        <v>10.4</v>
      </c>
      <c r="J165" s="17" t="s">
        <v>27</v>
      </c>
      <c r="K165" s="71">
        <v>18.7</v>
      </c>
      <c r="N165" s="23">
        <f t="shared" si="21"/>
        <v>5.3</v>
      </c>
      <c r="O165" s="23">
        <f t="shared" si="22"/>
        <v>7.2</v>
      </c>
      <c r="P165" s="17">
        <f t="shared" si="23"/>
        <v>10.4</v>
      </c>
      <c r="Q165" s="17">
        <f t="shared" si="24"/>
        <v>18.7</v>
      </c>
      <c r="R165" s="18">
        <v>10.4</v>
      </c>
      <c r="S165" s="18">
        <v>18.7</v>
      </c>
      <c r="T165" s="18">
        <v>5.3</v>
      </c>
      <c r="U165" s="56">
        <v>7.2</v>
      </c>
    </row>
    <row r="166" spans="1:21" x14ac:dyDescent="0.25">
      <c r="A166" s="49">
        <f t="shared" si="25"/>
        <v>2019</v>
      </c>
      <c r="B166" s="50">
        <f t="shared" si="28"/>
        <v>2</v>
      </c>
      <c r="C166" s="50">
        <f t="shared" si="29"/>
        <v>7</v>
      </c>
      <c r="D166" s="50">
        <f t="shared" si="26"/>
        <v>20</v>
      </c>
      <c r="E166" s="51">
        <f t="shared" si="27"/>
        <v>43503.833333332936</v>
      </c>
      <c r="F166" s="63">
        <v>6.4</v>
      </c>
      <c r="G166" s="17" t="s">
        <v>27</v>
      </c>
      <c r="H166" s="58">
        <v>7.1</v>
      </c>
      <c r="I166" s="67">
        <v>16.7</v>
      </c>
      <c r="J166" s="17" t="s">
        <v>27</v>
      </c>
      <c r="K166" s="71">
        <v>18.3</v>
      </c>
      <c r="N166" s="23">
        <f t="shared" si="21"/>
        <v>6.4</v>
      </c>
      <c r="O166" s="23">
        <f t="shared" si="22"/>
        <v>7.1</v>
      </c>
      <c r="P166" s="17">
        <f t="shared" si="23"/>
        <v>16.7</v>
      </c>
      <c r="Q166" s="17">
        <f t="shared" si="24"/>
        <v>18.3</v>
      </c>
      <c r="R166" s="18">
        <v>16.7</v>
      </c>
      <c r="S166" s="18">
        <v>18.3</v>
      </c>
      <c r="T166" s="18">
        <v>6.4</v>
      </c>
      <c r="U166" s="56">
        <v>7.1</v>
      </c>
    </row>
    <row r="167" spans="1:21" x14ac:dyDescent="0.25">
      <c r="A167" s="49">
        <f t="shared" si="25"/>
        <v>2019</v>
      </c>
      <c r="B167" s="50">
        <f t="shared" si="28"/>
        <v>2</v>
      </c>
      <c r="C167" s="50">
        <f t="shared" si="29"/>
        <v>7</v>
      </c>
      <c r="D167" s="50">
        <f t="shared" si="26"/>
        <v>21</v>
      </c>
      <c r="E167" s="51">
        <f t="shared" si="27"/>
        <v>43503.8749999996</v>
      </c>
      <c r="F167" s="63">
        <v>4.8</v>
      </c>
      <c r="G167" s="17" t="s">
        <v>27</v>
      </c>
      <c r="H167" s="58">
        <v>7</v>
      </c>
      <c r="I167" s="67">
        <v>26.2</v>
      </c>
      <c r="J167" s="17" t="s">
        <v>27</v>
      </c>
      <c r="K167" s="71">
        <v>18.5</v>
      </c>
      <c r="N167" s="23">
        <f t="shared" si="21"/>
        <v>4.8</v>
      </c>
      <c r="O167" s="23">
        <f t="shared" si="22"/>
        <v>7</v>
      </c>
      <c r="P167" s="17">
        <f t="shared" si="23"/>
        <v>26.2</v>
      </c>
      <c r="Q167" s="17">
        <f t="shared" si="24"/>
        <v>18.5</v>
      </c>
      <c r="R167" s="18">
        <v>26.2</v>
      </c>
      <c r="S167" s="18">
        <v>18.5</v>
      </c>
      <c r="T167" s="18">
        <v>4.8</v>
      </c>
      <c r="U167" s="56">
        <v>7</v>
      </c>
    </row>
    <row r="168" spans="1:21" x14ac:dyDescent="0.25">
      <c r="A168" s="49">
        <f t="shared" si="25"/>
        <v>2019</v>
      </c>
      <c r="B168" s="50">
        <f t="shared" si="28"/>
        <v>2</v>
      </c>
      <c r="C168" s="50">
        <f t="shared" si="29"/>
        <v>7</v>
      </c>
      <c r="D168" s="50">
        <f t="shared" si="26"/>
        <v>22</v>
      </c>
      <c r="E168" s="51">
        <f t="shared" si="27"/>
        <v>43503.916666666264</v>
      </c>
      <c r="F168" s="63">
        <v>5.8</v>
      </c>
      <c r="G168" s="17" t="s">
        <v>27</v>
      </c>
      <c r="H168" s="58">
        <v>6.9</v>
      </c>
      <c r="I168" s="67">
        <v>18.7</v>
      </c>
      <c r="J168" s="17" t="s">
        <v>27</v>
      </c>
      <c r="K168" s="71">
        <v>18.600000000000001</v>
      </c>
      <c r="N168" s="23">
        <f t="shared" si="21"/>
        <v>5.8</v>
      </c>
      <c r="O168" s="23">
        <f t="shared" si="22"/>
        <v>6.9</v>
      </c>
      <c r="P168" s="17">
        <f t="shared" si="23"/>
        <v>18.7</v>
      </c>
      <c r="Q168" s="17">
        <f t="shared" si="24"/>
        <v>18.600000000000001</v>
      </c>
      <c r="R168" s="18">
        <v>18.7</v>
      </c>
      <c r="S168" s="18">
        <v>18.600000000000001</v>
      </c>
      <c r="T168" s="18">
        <v>5.8</v>
      </c>
      <c r="U168" s="56">
        <v>6.9</v>
      </c>
    </row>
    <row r="169" spans="1:21" x14ac:dyDescent="0.25">
      <c r="A169" s="49">
        <f t="shared" si="25"/>
        <v>2019</v>
      </c>
      <c r="B169" s="50">
        <f t="shared" si="28"/>
        <v>2</v>
      </c>
      <c r="C169" s="50">
        <f t="shared" si="29"/>
        <v>7</v>
      </c>
      <c r="D169" s="50">
        <f t="shared" si="26"/>
        <v>23</v>
      </c>
      <c r="E169" s="51">
        <f t="shared" si="27"/>
        <v>43503.958333332928</v>
      </c>
      <c r="F169" s="63">
        <v>5.5</v>
      </c>
      <c r="G169" s="17" t="s">
        <v>27</v>
      </c>
      <c r="H169" s="58">
        <v>6.8</v>
      </c>
      <c r="I169" s="67">
        <v>18.3</v>
      </c>
      <c r="J169" s="17" t="s">
        <v>27</v>
      </c>
      <c r="K169" s="71">
        <v>18.600000000000001</v>
      </c>
      <c r="N169" s="23">
        <f t="shared" si="21"/>
        <v>5.5</v>
      </c>
      <c r="O169" s="23">
        <f t="shared" si="22"/>
        <v>6.8</v>
      </c>
      <c r="P169" s="17">
        <f t="shared" si="23"/>
        <v>18.3</v>
      </c>
      <c r="Q169" s="17">
        <f t="shared" si="24"/>
        <v>18.600000000000001</v>
      </c>
      <c r="R169" s="18">
        <v>18.3</v>
      </c>
      <c r="S169" s="18">
        <v>18.600000000000001</v>
      </c>
      <c r="T169" s="18">
        <v>5.5</v>
      </c>
      <c r="U169" s="56">
        <v>6.8</v>
      </c>
    </row>
    <row r="170" spans="1:21" x14ac:dyDescent="0.25">
      <c r="A170" s="49">
        <f t="shared" si="25"/>
        <v>2019</v>
      </c>
      <c r="B170" s="50">
        <f t="shared" si="28"/>
        <v>2</v>
      </c>
      <c r="C170" s="50">
        <f t="shared" si="29"/>
        <v>8</v>
      </c>
      <c r="D170" s="50">
        <f t="shared" si="26"/>
        <v>0</v>
      </c>
      <c r="E170" s="51">
        <f t="shared" si="27"/>
        <v>43503.999999999593</v>
      </c>
      <c r="F170" s="63">
        <v>6.8</v>
      </c>
      <c r="G170" s="17" t="s">
        <v>27</v>
      </c>
      <c r="H170" s="58">
        <v>6.8</v>
      </c>
      <c r="I170" s="67">
        <v>11.8</v>
      </c>
      <c r="J170" s="17" t="s">
        <v>27</v>
      </c>
      <c r="K170" s="71">
        <v>18.5</v>
      </c>
      <c r="N170" s="23">
        <f t="shared" si="21"/>
        <v>6.8</v>
      </c>
      <c r="O170" s="23">
        <f t="shared" si="22"/>
        <v>6.8</v>
      </c>
      <c r="P170" s="17">
        <f t="shared" si="23"/>
        <v>11.8</v>
      </c>
      <c r="Q170" s="17">
        <f t="shared" si="24"/>
        <v>18.5</v>
      </c>
      <c r="R170" s="18">
        <v>11.8</v>
      </c>
      <c r="S170" s="18">
        <v>18.5</v>
      </c>
      <c r="T170" s="18">
        <v>6.8</v>
      </c>
      <c r="U170" s="56">
        <v>6.8</v>
      </c>
    </row>
    <row r="171" spans="1:21" x14ac:dyDescent="0.25">
      <c r="A171" s="49">
        <f t="shared" si="25"/>
        <v>2019</v>
      </c>
      <c r="B171" s="50">
        <f t="shared" si="28"/>
        <v>2</v>
      </c>
      <c r="C171" s="50">
        <f t="shared" si="29"/>
        <v>8</v>
      </c>
      <c r="D171" s="50">
        <f t="shared" si="26"/>
        <v>1</v>
      </c>
      <c r="E171" s="51">
        <f t="shared" si="27"/>
        <v>43504.041666666257</v>
      </c>
      <c r="F171" s="63">
        <v>7.3</v>
      </c>
      <c r="G171" s="17" t="s">
        <v>27</v>
      </c>
      <c r="H171" s="58">
        <v>6.8</v>
      </c>
      <c r="I171" s="67">
        <v>12.2</v>
      </c>
      <c r="J171" s="17" t="s">
        <v>27</v>
      </c>
      <c r="K171" s="71">
        <v>18.399999999999999</v>
      </c>
      <c r="N171" s="23">
        <f t="shared" si="21"/>
        <v>7.3</v>
      </c>
      <c r="O171" s="23">
        <f t="shared" si="22"/>
        <v>6.8</v>
      </c>
      <c r="P171" s="17">
        <f t="shared" si="23"/>
        <v>12.2</v>
      </c>
      <c r="Q171" s="17">
        <f t="shared" si="24"/>
        <v>18.399999999999999</v>
      </c>
      <c r="R171" s="18">
        <v>12.2</v>
      </c>
      <c r="S171" s="18">
        <v>18.399999999999999</v>
      </c>
      <c r="T171" s="18">
        <v>7.3</v>
      </c>
      <c r="U171" s="56">
        <v>6.8</v>
      </c>
    </row>
    <row r="172" spans="1:21" x14ac:dyDescent="0.25">
      <c r="A172" s="49">
        <f t="shared" si="25"/>
        <v>2019</v>
      </c>
      <c r="B172" s="50">
        <f t="shared" si="28"/>
        <v>2</v>
      </c>
      <c r="C172" s="50">
        <f t="shared" si="29"/>
        <v>8</v>
      </c>
      <c r="D172" s="50">
        <f t="shared" si="26"/>
        <v>2</v>
      </c>
      <c r="E172" s="51">
        <f t="shared" si="27"/>
        <v>43504.083333332921</v>
      </c>
      <c r="F172" s="63">
        <v>7.8</v>
      </c>
      <c r="G172" s="17" t="s">
        <v>27</v>
      </c>
      <c r="H172" s="58">
        <v>7</v>
      </c>
      <c r="I172" s="67">
        <v>12.5</v>
      </c>
      <c r="J172" s="17" t="s">
        <v>27</v>
      </c>
      <c r="K172" s="71">
        <v>18.600000000000001</v>
      </c>
      <c r="N172" s="23">
        <f t="shared" si="21"/>
        <v>7.8</v>
      </c>
      <c r="O172" s="23">
        <f t="shared" si="22"/>
        <v>7</v>
      </c>
      <c r="P172" s="17">
        <f t="shared" si="23"/>
        <v>12.5</v>
      </c>
      <c r="Q172" s="17">
        <f t="shared" si="24"/>
        <v>18.600000000000001</v>
      </c>
      <c r="R172" s="18">
        <v>12.5</v>
      </c>
      <c r="S172" s="18">
        <v>18.600000000000001</v>
      </c>
      <c r="T172" s="18">
        <v>7.8</v>
      </c>
      <c r="U172" s="56">
        <v>7</v>
      </c>
    </row>
    <row r="173" spans="1:21" x14ac:dyDescent="0.25">
      <c r="A173" s="49">
        <f t="shared" si="25"/>
        <v>2019</v>
      </c>
      <c r="B173" s="50">
        <f t="shared" si="28"/>
        <v>2</v>
      </c>
      <c r="C173" s="50">
        <f t="shared" si="29"/>
        <v>8</v>
      </c>
      <c r="D173" s="50">
        <f t="shared" si="26"/>
        <v>3</v>
      </c>
      <c r="E173" s="51">
        <f t="shared" si="27"/>
        <v>43504.124999999585</v>
      </c>
      <c r="F173" s="63">
        <v>3.2</v>
      </c>
      <c r="G173" s="17" t="s">
        <v>27</v>
      </c>
      <c r="H173" s="58">
        <v>6.9</v>
      </c>
      <c r="I173" s="67">
        <v>7.6</v>
      </c>
      <c r="J173" s="17" t="s">
        <v>27</v>
      </c>
      <c r="K173" s="71">
        <v>18.399999999999999</v>
      </c>
      <c r="N173" s="23">
        <f t="shared" si="21"/>
        <v>3.2</v>
      </c>
      <c r="O173" s="23">
        <f t="shared" si="22"/>
        <v>6.9</v>
      </c>
      <c r="P173" s="17">
        <f t="shared" si="23"/>
        <v>7.6</v>
      </c>
      <c r="Q173" s="17">
        <f t="shared" si="24"/>
        <v>18.399999999999999</v>
      </c>
      <c r="R173" s="18">
        <v>7.6</v>
      </c>
      <c r="S173" s="18">
        <v>18.399999999999999</v>
      </c>
      <c r="T173" s="18">
        <v>3.2</v>
      </c>
      <c r="U173" s="56">
        <v>6.9</v>
      </c>
    </row>
    <row r="174" spans="1:21" x14ac:dyDescent="0.25">
      <c r="A174" s="49">
        <f t="shared" si="25"/>
        <v>2019</v>
      </c>
      <c r="B174" s="50">
        <f t="shared" si="28"/>
        <v>2</v>
      </c>
      <c r="C174" s="50">
        <f t="shared" si="29"/>
        <v>8</v>
      </c>
      <c r="D174" s="50">
        <f t="shared" si="26"/>
        <v>4</v>
      </c>
      <c r="E174" s="51">
        <f t="shared" si="27"/>
        <v>43504.16666666625</v>
      </c>
      <c r="F174" s="63">
        <v>4.5999999999999996</v>
      </c>
      <c r="G174" s="17" t="s">
        <v>27</v>
      </c>
      <c r="H174" s="58">
        <v>6.8</v>
      </c>
      <c r="I174" s="67">
        <v>19.100000000000001</v>
      </c>
      <c r="J174" s="17" t="s">
        <v>27</v>
      </c>
      <c r="K174" s="71">
        <v>18.5</v>
      </c>
      <c r="N174" s="23">
        <f t="shared" si="21"/>
        <v>4.5999999999999996</v>
      </c>
      <c r="O174" s="23">
        <f t="shared" si="22"/>
        <v>6.8</v>
      </c>
      <c r="P174" s="17">
        <f t="shared" si="23"/>
        <v>19.100000000000001</v>
      </c>
      <c r="Q174" s="17">
        <f t="shared" si="24"/>
        <v>18.5</v>
      </c>
      <c r="R174" s="18">
        <v>19.100000000000001</v>
      </c>
      <c r="S174" s="18">
        <v>18.5</v>
      </c>
      <c r="T174" s="18">
        <v>4.5999999999999996</v>
      </c>
      <c r="U174" s="56">
        <v>6.8</v>
      </c>
    </row>
    <row r="175" spans="1:21" x14ac:dyDescent="0.25">
      <c r="A175" s="49">
        <f t="shared" si="25"/>
        <v>2019</v>
      </c>
      <c r="B175" s="50">
        <f t="shared" si="28"/>
        <v>2</v>
      </c>
      <c r="C175" s="50">
        <f t="shared" si="29"/>
        <v>8</v>
      </c>
      <c r="D175" s="50">
        <f t="shared" si="26"/>
        <v>5</v>
      </c>
      <c r="E175" s="51">
        <f t="shared" si="27"/>
        <v>43504.208333332914</v>
      </c>
      <c r="F175" s="63">
        <v>4</v>
      </c>
      <c r="G175" s="17" t="s">
        <v>27</v>
      </c>
      <c r="H175" s="58">
        <v>6.8</v>
      </c>
      <c r="I175" s="67">
        <v>13</v>
      </c>
      <c r="J175" s="17" t="s">
        <v>27</v>
      </c>
      <c r="K175" s="71">
        <v>18.5</v>
      </c>
      <c r="N175" s="23">
        <f t="shared" si="21"/>
        <v>4</v>
      </c>
      <c r="O175" s="23">
        <f t="shared" si="22"/>
        <v>6.8</v>
      </c>
      <c r="P175" s="17">
        <f t="shared" si="23"/>
        <v>13</v>
      </c>
      <c r="Q175" s="17">
        <f t="shared" si="24"/>
        <v>18.5</v>
      </c>
      <c r="R175" s="18">
        <v>13</v>
      </c>
      <c r="S175" s="18">
        <v>18.5</v>
      </c>
      <c r="T175" s="18">
        <v>4</v>
      </c>
      <c r="U175" s="56">
        <v>6.8</v>
      </c>
    </row>
    <row r="176" spans="1:21" x14ac:dyDescent="0.25">
      <c r="A176" s="49">
        <f t="shared" si="25"/>
        <v>2019</v>
      </c>
      <c r="B176" s="50">
        <f t="shared" si="28"/>
        <v>2</v>
      </c>
      <c r="C176" s="50">
        <f t="shared" si="29"/>
        <v>8</v>
      </c>
      <c r="D176" s="50">
        <f t="shared" si="26"/>
        <v>6</v>
      </c>
      <c r="E176" s="51">
        <f t="shared" si="27"/>
        <v>43504.249999999578</v>
      </c>
      <c r="F176" s="63">
        <v>18.600000000000001</v>
      </c>
      <c r="G176" s="17" t="s">
        <v>27</v>
      </c>
      <c r="H176" s="58">
        <v>7.2</v>
      </c>
      <c r="I176" s="67">
        <v>103.8</v>
      </c>
      <c r="J176" s="17" t="s">
        <v>27</v>
      </c>
      <c r="K176" s="71">
        <v>22.4</v>
      </c>
      <c r="N176" s="23">
        <f t="shared" si="21"/>
        <v>18.600000000000001</v>
      </c>
      <c r="O176" s="23">
        <f t="shared" si="22"/>
        <v>7.2</v>
      </c>
      <c r="P176" s="17">
        <f t="shared" si="23"/>
        <v>103.8</v>
      </c>
      <c r="Q176" s="17">
        <f t="shared" si="24"/>
        <v>22.4</v>
      </c>
      <c r="R176" s="18">
        <v>103.8</v>
      </c>
      <c r="S176" s="18">
        <v>22.4</v>
      </c>
      <c r="T176" s="18">
        <v>18.600000000000001</v>
      </c>
      <c r="U176" s="56">
        <v>7.2</v>
      </c>
    </row>
    <row r="177" spans="1:21" x14ac:dyDescent="0.25">
      <c r="A177" s="49">
        <f t="shared" si="25"/>
        <v>2019</v>
      </c>
      <c r="B177" s="50">
        <f t="shared" si="28"/>
        <v>2</v>
      </c>
      <c r="C177" s="50">
        <f t="shared" si="29"/>
        <v>8</v>
      </c>
      <c r="D177" s="50">
        <f t="shared" si="26"/>
        <v>7</v>
      </c>
      <c r="E177" s="51">
        <f t="shared" si="27"/>
        <v>43504.291666666242</v>
      </c>
      <c r="F177" s="63">
        <v>14.6</v>
      </c>
      <c r="G177" s="17" t="s">
        <v>27</v>
      </c>
      <c r="H177" s="58">
        <v>7.3</v>
      </c>
      <c r="I177" s="67">
        <v>59.8</v>
      </c>
      <c r="J177" s="17" t="s">
        <v>27</v>
      </c>
      <c r="K177" s="71">
        <v>22.8</v>
      </c>
      <c r="N177" s="23">
        <f t="shared" si="21"/>
        <v>14.6</v>
      </c>
      <c r="O177" s="23">
        <f t="shared" si="22"/>
        <v>7.3</v>
      </c>
      <c r="P177" s="17">
        <f t="shared" si="23"/>
        <v>59.8</v>
      </c>
      <c r="Q177" s="17">
        <f t="shared" si="24"/>
        <v>22.8</v>
      </c>
      <c r="R177" s="18">
        <v>59.8</v>
      </c>
      <c r="S177" s="18">
        <v>22.8</v>
      </c>
      <c r="T177" s="18">
        <v>14.6</v>
      </c>
      <c r="U177" s="56">
        <v>7.3</v>
      </c>
    </row>
    <row r="178" spans="1:21" x14ac:dyDescent="0.25">
      <c r="A178" s="49">
        <f t="shared" si="25"/>
        <v>2019</v>
      </c>
      <c r="B178" s="50">
        <f t="shared" si="28"/>
        <v>2</v>
      </c>
      <c r="C178" s="50">
        <f t="shared" si="29"/>
        <v>8</v>
      </c>
      <c r="D178" s="50">
        <f t="shared" si="26"/>
        <v>8</v>
      </c>
      <c r="E178" s="51">
        <f t="shared" si="27"/>
        <v>43504.333333332906</v>
      </c>
      <c r="F178" s="63">
        <v>17.2</v>
      </c>
      <c r="G178" s="17" t="s">
        <v>27</v>
      </c>
      <c r="H178" s="58">
        <v>7.9</v>
      </c>
      <c r="I178" s="67">
        <v>61.4</v>
      </c>
      <c r="J178" s="17" t="s">
        <v>27</v>
      </c>
      <c r="K178" s="71">
        <v>25.1</v>
      </c>
      <c r="N178" s="23">
        <f t="shared" si="21"/>
        <v>17.2</v>
      </c>
      <c r="O178" s="23">
        <f t="shared" si="22"/>
        <v>7.9</v>
      </c>
      <c r="P178" s="17">
        <f t="shared" si="23"/>
        <v>61.4</v>
      </c>
      <c r="Q178" s="17">
        <f t="shared" si="24"/>
        <v>25.1</v>
      </c>
      <c r="R178" s="18">
        <v>61.4</v>
      </c>
      <c r="S178" s="18">
        <v>25.1</v>
      </c>
      <c r="T178" s="18">
        <v>17.2</v>
      </c>
      <c r="U178" s="56">
        <v>7.9</v>
      </c>
    </row>
    <row r="179" spans="1:21" x14ac:dyDescent="0.25">
      <c r="A179" s="49">
        <f t="shared" si="25"/>
        <v>2019</v>
      </c>
      <c r="B179" s="50">
        <f t="shared" si="28"/>
        <v>2</v>
      </c>
      <c r="C179" s="50">
        <f t="shared" si="29"/>
        <v>8</v>
      </c>
      <c r="D179" s="50">
        <f t="shared" si="26"/>
        <v>9</v>
      </c>
      <c r="E179" s="51">
        <f t="shared" si="27"/>
        <v>43504.374999999571</v>
      </c>
      <c r="F179" s="63">
        <v>10.1</v>
      </c>
      <c r="G179" s="17" t="s">
        <v>27</v>
      </c>
      <c r="H179" s="58">
        <v>8.1</v>
      </c>
      <c r="I179" s="67">
        <v>30.6</v>
      </c>
      <c r="J179" s="17" t="s">
        <v>27</v>
      </c>
      <c r="K179" s="71">
        <v>25.5</v>
      </c>
      <c r="N179" s="23">
        <f t="shared" si="21"/>
        <v>10.1</v>
      </c>
      <c r="O179" s="23">
        <f t="shared" si="22"/>
        <v>8.1</v>
      </c>
      <c r="P179" s="17">
        <f t="shared" si="23"/>
        <v>30.6</v>
      </c>
      <c r="Q179" s="17">
        <f t="shared" si="24"/>
        <v>25.5</v>
      </c>
      <c r="R179" s="18">
        <v>30.6</v>
      </c>
      <c r="S179" s="18">
        <v>25.5</v>
      </c>
      <c r="T179" s="18">
        <v>10.1</v>
      </c>
      <c r="U179" s="56">
        <v>8.1</v>
      </c>
    </row>
    <row r="180" spans="1:21" x14ac:dyDescent="0.25">
      <c r="A180" s="49">
        <f t="shared" si="25"/>
        <v>2019</v>
      </c>
      <c r="B180" s="50">
        <f t="shared" si="28"/>
        <v>2</v>
      </c>
      <c r="C180" s="50">
        <f t="shared" si="29"/>
        <v>8</v>
      </c>
      <c r="D180" s="50">
        <f t="shared" si="26"/>
        <v>10</v>
      </c>
      <c r="E180" s="51">
        <f t="shared" si="27"/>
        <v>43504.416666666235</v>
      </c>
      <c r="F180" s="63">
        <v>6.7</v>
      </c>
      <c r="G180" s="17" t="s">
        <v>27</v>
      </c>
      <c r="H180" s="58">
        <v>8.1</v>
      </c>
      <c r="I180" s="67">
        <v>13.8</v>
      </c>
      <c r="J180" s="17" t="s">
        <v>27</v>
      </c>
      <c r="K180" s="71">
        <v>25.5</v>
      </c>
      <c r="N180" s="23">
        <f t="shared" si="21"/>
        <v>6.7</v>
      </c>
      <c r="O180" s="23">
        <f t="shared" si="22"/>
        <v>8.1</v>
      </c>
      <c r="P180" s="17">
        <f t="shared" si="23"/>
        <v>13.8</v>
      </c>
      <c r="Q180" s="17">
        <f t="shared" si="24"/>
        <v>25.5</v>
      </c>
      <c r="R180" s="18">
        <v>13.8</v>
      </c>
      <c r="S180" s="18">
        <v>25.5</v>
      </c>
      <c r="T180" s="18">
        <v>6.7</v>
      </c>
      <c r="U180" s="56">
        <v>8.1</v>
      </c>
    </row>
    <row r="181" spans="1:21" x14ac:dyDescent="0.25">
      <c r="A181" s="49">
        <f t="shared" si="25"/>
        <v>2019</v>
      </c>
      <c r="B181" s="50">
        <f t="shared" si="28"/>
        <v>2</v>
      </c>
      <c r="C181" s="50">
        <f t="shared" si="29"/>
        <v>8</v>
      </c>
      <c r="D181" s="50">
        <f t="shared" si="26"/>
        <v>11</v>
      </c>
      <c r="E181" s="51">
        <f t="shared" si="27"/>
        <v>43504.458333332899</v>
      </c>
      <c r="F181" s="63">
        <v>9</v>
      </c>
      <c r="G181" s="17" t="s">
        <v>27</v>
      </c>
      <c r="H181" s="58">
        <v>8.1</v>
      </c>
      <c r="I181" s="67">
        <v>19.100000000000001</v>
      </c>
      <c r="J181" s="17" t="s">
        <v>27</v>
      </c>
      <c r="K181" s="71">
        <v>24.2</v>
      </c>
      <c r="N181" s="23">
        <f t="shared" si="21"/>
        <v>9</v>
      </c>
      <c r="O181" s="23">
        <f t="shared" si="22"/>
        <v>8.1</v>
      </c>
      <c r="P181" s="17">
        <f t="shared" si="23"/>
        <v>19.100000000000001</v>
      </c>
      <c r="Q181" s="17">
        <f t="shared" si="24"/>
        <v>24.2</v>
      </c>
      <c r="R181" s="18">
        <v>19.100000000000001</v>
      </c>
      <c r="S181" s="18">
        <v>24.2</v>
      </c>
      <c r="T181" s="18">
        <v>9</v>
      </c>
      <c r="U181" s="56">
        <v>8.1</v>
      </c>
    </row>
    <row r="182" spans="1:21" x14ac:dyDescent="0.25">
      <c r="A182" s="49">
        <f t="shared" si="25"/>
        <v>2019</v>
      </c>
      <c r="B182" s="50">
        <f t="shared" si="28"/>
        <v>2</v>
      </c>
      <c r="C182" s="50">
        <f t="shared" si="29"/>
        <v>8</v>
      </c>
      <c r="D182" s="50">
        <f t="shared" si="26"/>
        <v>12</v>
      </c>
      <c r="E182" s="51">
        <f t="shared" si="27"/>
        <v>43504.499999999563</v>
      </c>
      <c r="F182" s="63">
        <v>14.5</v>
      </c>
      <c r="G182" s="17" t="s">
        <v>27</v>
      </c>
      <c r="H182" s="58">
        <v>8.4</v>
      </c>
      <c r="I182" s="67">
        <v>24.5</v>
      </c>
      <c r="J182" s="17" t="s">
        <v>27</v>
      </c>
      <c r="K182" s="71">
        <v>24.7</v>
      </c>
      <c r="N182" s="23">
        <f t="shared" si="21"/>
        <v>14.5</v>
      </c>
      <c r="O182" s="23">
        <f t="shared" si="22"/>
        <v>8.4</v>
      </c>
      <c r="P182" s="17">
        <f t="shared" si="23"/>
        <v>24.5</v>
      </c>
      <c r="Q182" s="17">
        <f t="shared" si="24"/>
        <v>24.7</v>
      </c>
      <c r="R182" s="18">
        <v>24.5</v>
      </c>
      <c r="S182" s="18">
        <v>24.7</v>
      </c>
      <c r="T182" s="18">
        <v>14.5</v>
      </c>
      <c r="U182" s="56">
        <v>8.4</v>
      </c>
    </row>
    <row r="183" spans="1:21" x14ac:dyDescent="0.25">
      <c r="A183" s="49">
        <f t="shared" si="25"/>
        <v>2019</v>
      </c>
      <c r="B183" s="50">
        <f t="shared" si="28"/>
        <v>2</v>
      </c>
      <c r="C183" s="50">
        <f t="shared" si="29"/>
        <v>8</v>
      </c>
      <c r="D183" s="50">
        <f t="shared" si="26"/>
        <v>13</v>
      </c>
      <c r="E183" s="51">
        <f t="shared" si="27"/>
        <v>43504.541666666228</v>
      </c>
      <c r="F183" s="63">
        <v>9.9</v>
      </c>
      <c r="G183" s="17" t="s">
        <v>27</v>
      </c>
      <c r="H183" s="58">
        <v>8.5</v>
      </c>
      <c r="I183" s="67">
        <v>18.100000000000001</v>
      </c>
      <c r="J183" s="17" t="s">
        <v>27</v>
      </c>
      <c r="K183" s="71">
        <v>25</v>
      </c>
      <c r="N183" s="23">
        <f t="shared" si="21"/>
        <v>9.9</v>
      </c>
      <c r="O183" s="23">
        <f t="shared" si="22"/>
        <v>8.5</v>
      </c>
      <c r="P183" s="17">
        <f t="shared" si="23"/>
        <v>18.100000000000001</v>
      </c>
      <c r="Q183" s="17">
        <f t="shared" si="24"/>
        <v>25</v>
      </c>
      <c r="R183" s="18">
        <v>18.100000000000001</v>
      </c>
      <c r="S183" s="18">
        <v>25</v>
      </c>
      <c r="T183" s="18">
        <v>9.9</v>
      </c>
      <c r="U183" s="56">
        <v>8.5</v>
      </c>
    </row>
    <row r="184" spans="1:21" x14ac:dyDescent="0.25">
      <c r="A184" s="49">
        <f t="shared" si="25"/>
        <v>2019</v>
      </c>
      <c r="B184" s="50">
        <f t="shared" si="28"/>
        <v>2</v>
      </c>
      <c r="C184" s="50">
        <f t="shared" si="29"/>
        <v>8</v>
      </c>
      <c r="D184" s="50">
        <f t="shared" si="26"/>
        <v>14</v>
      </c>
      <c r="E184" s="51">
        <f t="shared" si="27"/>
        <v>43504.583333332892</v>
      </c>
      <c r="F184" s="63">
        <v>11.3</v>
      </c>
      <c r="G184" s="17" t="s">
        <v>27</v>
      </c>
      <c r="H184" s="58">
        <v>8.5</v>
      </c>
      <c r="I184" s="67">
        <v>18.8</v>
      </c>
      <c r="J184" s="17" t="s">
        <v>27</v>
      </c>
      <c r="K184" s="71">
        <v>24.1</v>
      </c>
      <c r="N184" s="23">
        <f t="shared" si="21"/>
        <v>11.3</v>
      </c>
      <c r="O184" s="23">
        <f t="shared" si="22"/>
        <v>8.5</v>
      </c>
      <c r="P184" s="17">
        <f t="shared" si="23"/>
        <v>18.8</v>
      </c>
      <c r="Q184" s="17">
        <f t="shared" si="24"/>
        <v>24.1</v>
      </c>
      <c r="R184" s="18">
        <v>18.8</v>
      </c>
      <c r="S184" s="18">
        <v>24.1</v>
      </c>
      <c r="T184" s="18">
        <v>11.3</v>
      </c>
      <c r="U184" s="56">
        <v>8.5</v>
      </c>
    </row>
    <row r="185" spans="1:21" x14ac:dyDescent="0.25">
      <c r="A185" s="49">
        <f t="shared" si="25"/>
        <v>2019</v>
      </c>
      <c r="B185" s="50">
        <f t="shared" si="28"/>
        <v>2</v>
      </c>
      <c r="C185" s="50">
        <f t="shared" si="29"/>
        <v>8</v>
      </c>
      <c r="D185" s="50">
        <f t="shared" si="26"/>
        <v>15</v>
      </c>
      <c r="E185" s="51">
        <f t="shared" si="27"/>
        <v>43504.624999999556</v>
      </c>
      <c r="F185" s="63">
        <v>3.9</v>
      </c>
      <c r="G185" s="17" t="s">
        <v>27</v>
      </c>
      <c r="H185" s="58">
        <v>8.3000000000000007</v>
      </c>
      <c r="I185" s="67">
        <v>12.3</v>
      </c>
      <c r="J185" s="17" t="s">
        <v>27</v>
      </c>
      <c r="K185" s="71">
        <v>24.1</v>
      </c>
      <c r="N185" s="23">
        <f t="shared" si="21"/>
        <v>3.9</v>
      </c>
      <c r="O185" s="23">
        <f t="shared" si="22"/>
        <v>8.3000000000000007</v>
      </c>
      <c r="P185" s="17">
        <f t="shared" si="23"/>
        <v>12.3</v>
      </c>
      <c r="Q185" s="17">
        <f t="shared" si="24"/>
        <v>24.1</v>
      </c>
      <c r="R185" s="18">
        <v>12.3</v>
      </c>
      <c r="S185" s="18">
        <v>24.1</v>
      </c>
      <c r="T185" s="18">
        <v>3.9</v>
      </c>
      <c r="U185" s="56">
        <v>8.3000000000000007</v>
      </c>
    </row>
    <row r="186" spans="1:21" x14ac:dyDescent="0.25">
      <c r="A186" s="49">
        <f t="shared" si="25"/>
        <v>2019</v>
      </c>
      <c r="B186" s="50">
        <f t="shared" si="28"/>
        <v>2</v>
      </c>
      <c r="C186" s="50">
        <f t="shared" si="29"/>
        <v>8</v>
      </c>
      <c r="D186" s="50">
        <f t="shared" si="26"/>
        <v>16</v>
      </c>
      <c r="E186" s="51">
        <f t="shared" si="27"/>
        <v>43504.66666666622</v>
      </c>
      <c r="F186" s="63">
        <v>1.2</v>
      </c>
      <c r="G186" s="17" t="s">
        <v>27</v>
      </c>
      <c r="H186" s="58">
        <v>8.1</v>
      </c>
      <c r="I186" s="67">
        <v>8.9</v>
      </c>
      <c r="J186" s="17" t="s">
        <v>27</v>
      </c>
      <c r="K186" s="71">
        <v>24</v>
      </c>
      <c r="N186" s="23">
        <f t="shared" si="21"/>
        <v>1.2</v>
      </c>
      <c r="O186" s="23">
        <f t="shared" si="22"/>
        <v>8.1</v>
      </c>
      <c r="P186" s="17">
        <f t="shared" si="23"/>
        <v>8.9</v>
      </c>
      <c r="Q186" s="17">
        <f t="shared" si="24"/>
        <v>24</v>
      </c>
      <c r="R186" s="18">
        <v>8.9</v>
      </c>
      <c r="S186" s="18">
        <v>24</v>
      </c>
      <c r="T186" s="18">
        <v>1.2</v>
      </c>
      <c r="U186" s="56">
        <v>8.1</v>
      </c>
    </row>
    <row r="187" spans="1:21" x14ac:dyDescent="0.25">
      <c r="A187" s="49">
        <f t="shared" si="25"/>
        <v>2019</v>
      </c>
      <c r="B187" s="50">
        <f t="shared" si="28"/>
        <v>2</v>
      </c>
      <c r="C187" s="50">
        <f t="shared" si="29"/>
        <v>8</v>
      </c>
      <c r="D187" s="50">
        <f t="shared" si="26"/>
        <v>17</v>
      </c>
      <c r="E187" s="51">
        <f t="shared" si="27"/>
        <v>43504.708333332885</v>
      </c>
      <c r="F187" s="63">
        <v>6.9</v>
      </c>
      <c r="G187" s="17" t="s">
        <v>27</v>
      </c>
      <c r="H187" s="58">
        <v>8.1</v>
      </c>
      <c r="I187" s="67">
        <v>14.5</v>
      </c>
      <c r="J187" s="17" t="s">
        <v>27</v>
      </c>
      <c r="K187" s="71">
        <v>24.1</v>
      </c>
      <c r="N187" s="23">
        <f t="shared" si="21"/>
        <v>6.9</v>
      </c>
      <c r="O187" s="23">
        <f t="shared" si="22"/>
        <v>8.1</v>
      </c>
      <c r="P187" s="17">
        <f t="shared" si="23"/>
        <v>14.5</v>
      </c>
      <c r="Q187" s="17">
        <f t="shared" si="24"/>
        <v>24.1</v>
      </c>
      <c r="R187" s="18">
        <v>14.5</v>
      </c>
      <c r="S187" s="18">
        <v>24.1</v>
      </c>
      <c r="T187" s="18">
        <v>6.9</v>
      </c>
      <c r="U187" s="56">
        <v>8.1</v>
      </c>
    </row>
    <row r="188" spans="1:21" x14ac:dyDescent="0.25">
      <c r="A188" s="49">
        <f t="shared" si="25"/>
        <v>2019</v>
      </c>
      <c r="B188" s="50">
        <f t="shared" si="28"/>
        <v>2</v>
      </c>
      <c r="C188" s="50">
        <f t="shared" si="29"/>
        <v>8</v>
      </c>
      <c r="D188" s="50">
        <f t="shared" si="26"/>
        <v>18</v>
      </c>
      <c r="E188" s="51">
        <f t="shared" si="27"/>
        <v>43504.749999999549</v>
      </c>
      <c r="F188" s="63">
        <v>8.5</v>
      </c>
      <c r="G188" s="17" t="s">
        <v>27</v>
      </c>
      <c r="H188" s="58">
        <v>8.3000000000000007</v>
      </c>
      <c r="I188" s="67">
        <v>15.3</v>
      </c>
      <c r="J188" s="17" t="s">
        <v>27</v>
      </c>
      <c r="K188" s="71">
        <v>24.4</v>
      </c>
      <c r="N188" s="23">
        <f t="shared" si="21"/>
        <v>8.5</v>
      </c>
      <c r="O188" s="23">
        <f t="shared" si="22"/>
        <v>8.3000000000000007</v>
      </c>
      <c r="P188" s="17">
        <f t="shared" si="23"/>
        <v>15.3</v>
      </c>
      <c r="Q188" s="17">
        <f t="shared" si="24"/>
        <v>24.4</v>
      </c>
      <c r="R188" s="18">
        <v>15.3</v>
      </c>
      <c r="S188" s="18">
        <v>24.4</v>
      </c>
      <c r="T188" s="18">
        <v>8.5</v>
      </c>
      <c r="U188" s="56">
        <v>8.3000000000000007</v>
      </c>
    </row>
    <row r="189" spans="1:21" x14ac:dyDescent="0.25">
      <c r="A189" s="49">
        <f t="shared" si="25"/>
        <v>2019</v>
      </c>
      <c r="B189" s="50">
        <f t="shared" si="28"/>
        <v>2</v>
      </c>
      <c r="C189" s="50">
        <f t="shared" si="29"/>
        <v>8</v>
      </c>
      <c r="D189" s="50">
        <f t="shared" si="26"/>
        <v>19</v>
      </c>
      <c r="E189" s="51">
        <f t="shared" si="27"/>
        <v>43504.791666666213</v>
      </c>
      <c r="F189" s="63">
        <v>8.4</v>
      </c>
      <c r="G189" s="17" t="s">
        <v>27</v>
      </c>
      <c r="H189" s="58">
        <v>8.4</v>
      </c>
      <c r="I189" s="67">
        <v>16.2</v>
      </c>
      <c r="J189" s="17" t="s">
        <v>27</v>
      </c>
      <c r="K189" s="71">
        <v>24.5</v>
      </c>
      <c r="N189" s="23">
        <f t="shared" si="21"/>
        <v>8.4</v>
      </c>
      <c r="O189" s="23">
        <f t="shared" si="22"/>
        <v>8.4</v>
      </c>
      <c r="P189" s="17">
        <f t="shared" si="23"/>
        <v>16.2</v>
      </c>
      <c r="Q189" s="17">
        <f t="shared" si="24"/>
        <v>24.5</v>
      </c>
      <c r="R189" s="18">
        <v>16.2</v>
      </c>
      <c r="S189" s="18">
        <v>24.5</v>
      </c>
      <c r="T189" s="18">
        <v>8.4</v>
      </c>
      <c r="U189" s="56">
        <v>8.4</v>
      </c>
    </row>
    <row r="190" spans="1:21" x14ac:dyDescent="0.25">
      <c r="A190" s="49">
        <f t="shared" si="25"/>
        <v>2019</v>
      </c>
      <c r="B190" s="50">
        <f t="shared" si="28"/>
        <v>2</v>
      </c>
      <c r="C190" s="50">
        <f t="shared" si="29"/>
        <v>8</v>
      </c>
      <c r="D190" s="50">
        <f t="shared" si="26"/>
        <v>20</v>
      </c>
      <c r="E190" s="51">
        <f t="shared" si="27"/>
        <v>43504.833333332877</v>
      </c>
      <c r="F190" s="63">
        <v>7.2</v>
      </c>
      <c r="G190" s="17" t="s">
        <v>27</v>
      </c>
      <c r="H190" s="58">
        <v>8.4</v>
      </c>
      <c r="I190" s="67">
        <v>14.8</v>
      </c>
      <c r="J190" s="17" t="s">
        <v>27</v>
      </c>
      <c r="K190" s="71">
        <v>24.4</v>
      </c>
      <c r="N190" s="23">
        <f t="shared" si="21"/>
        <v>7.2</v>
      </c>
      <c r="O190" s="23">
        <f t="shared" si="22"/>
        <v>8.4</v>
      </c>
      <c r="P190" s="17">
        <f t="shared" si="23"/>
        <v>14.8</v>
      </c>
      <c r="Q190" s="17">
        <f t="shared" si="24"/>
        <v>24.4</v>
      </c>
      <c r="R190" s="18">
        <v>14.8</v>
      </c>
      <c r="S190" s="18">
        <v>24.4</v>
      </c>
      <c r="T190" s="18">
        <v>7.2</v>
      </c>
      <c r="U190" s="56">
        <v>8.4</v>
      </c>
    </row>
    <row r="191" spans="1:21" x14ac:dyDescent="0.25">
      <c r="A191" s="49">
        <f t="shared" si="25"/>
        <v>2019</v>
      </c>
      <c r="B191" s="50">
        <f t="shared" si="28"/>
        <v>2</v>
      </c>
      <c r="C191" s="50">
        <f t="shared" si="29"/>
        <v>8</v>
      </c>
      <c r="D191" s="50">
        <f t="shared" si="26"/>
        <v>21</v>
      </c>
      <c r="E191" s="51">
        <f t="shared" si="27"/>
        <v>43504.874999999542</v>
      </c>
      <c r="F191" s="63">
        <v>8</v>
      </c>
      <c r="G191" s="17" t="s">
        <v>27</v>
      </c>
      <c r="H191" s="58">
        <v>8.5</v>
      </c>
      <c r="I191" s="67">
        <v>18.600000000000001</v>
      </c>
      <c r="J191" s="17" t="s">
        <v>27</v>
      </c>
      <c r="K191" s="71">
        <v>24</v>
      </c>
      <c r="N191" s="23">
        <f t="shared" si="21"/>
        <v>8</v>
      </c>
      <c r="O191" s="23">
        <f t="shared" si="22"/>
        <v>8.5</v>
      </c>
      <c r="P191" s="17">
        <f t="shared" si="23"/>
        <v>18.600000000000001</v>
      </c>
      <c r="Q191" s="17">
        <f t="shared" si="24"/>
        <v>24</v>
      </c>
      <c r="R191" s="18">
        <v>18.600000000000001</v>
      </c>
      <c r="S191" s="18">
        <v>24</v>
      </c>
      <c r="T191" s="18">
        <v>8</v>
      </c>
      <c r="U191" s="56">
        <v>8.5</v>
      </c>
    </row>
    <row r="192" spans="1:21" x14ac:dyDescent="0.25">
      <c r="A192" s="49">
        <f t="shared" si="25"/>
        <v>2019</v>
      </c>
      <c r="B192" s="50">
        <f t="shared" si="28"/>
        <v>2</v>
      </c>
      <c r="C192" s="50">
        <f t="shared" si="29"/>
        <v>8</v>
      </c>
      <c r="D192" s="50">
        <f t="shared" si="26"/>
        <v>22</v>
      </c>
      <c r="E192" s="51">
        <f t="shared" si="27"/>
        <v>43504.916666666206</v>
      </c>
      <c r="F192" s="63">
        <v>6.7</v>
      </c>
      <c r="G192" s="17" t="s">
        <v>27</v>
      </c>
      <c r="H192" s="58">
        <v>8.5</v>
      </c>
      <c r="I192" s="67">
        <v>17.100000000000001</v>
      </c>
      <c r="J192" s="17" t="s">
        <v>27</v>
      </c>
      <c r="K192" s="71">
        <v>23.8</v>
      </c>
      <c r="N192" s="23">
        <f t="shared" si="21"/>
        <v>6.7</v>
      </c>
      <c r="O192" s="23">
        <f t="shared" si="22"/>
        <v>8.5</v>
      </c>
      <c r="P192" s="17">
        <f t="shared" si="23"/>
        <v>17.100000000000001</v>
      </c>
      <c r="Q192" s="17">
        <f t="shared" si="24"/>
        <v>23.8</v>
      </c>
      <c r="R192" s="18">
        <v>17.100000000000001</v>
      </c>
      <c r="S192" s="18">
        <v>23.8</v>
      </c>
      <c r="T192" s="18">
        <v>6.7</v>
      </c>
      <c r="U192" s="56">
        <v>8.5</v>
      </c>
    </row>
    <row r="193" spans="1:21" x14ac:dyDescent="0.25">
      <c r="A193" s="49">
        <f t="shared" si="25"/>
        <v>2019</v>
      </c>
      <c r="B193" s="50">
        <f t="shared" si="28"/>
        <v>2</v>
      </c>
      <c r="C193" s="50">
        <f t="shared" si="29"/>
        <v>8</v>
      </c>
      <c r="D193" s="50">
        <f t="shared" si="26"/>
        <v>23</v>
      </c>
      <c r="E193" s="51">
        <f t="shared" si="27"/>
        <v>43504.95833333287</v>
      </c>
      <c r="F193" s="63">
        <v>7.9</v>
      </c>
      <c r="G193" s="17" t="s">
        <v>27</v>
      </c>
      <c r="H193" s="58">
        <v>8.6</v>
      </c>
      <c r="I193" s="67">
        <v>22.1</v>
      </c>
      <c r="J193" s="17" t="s">
        <v>27</v>
      </c>
      <c r="K193" s="71">
        <v>23.8</v>
      </c>
      <c r="N193" s="23">
        <f t="shared" si="21"/>
        <v>7.9</v>
      </c>
      <c r="O193" s="23">
        <f t="shared" si="22"/>
        <v>8.6</v>
      </c>
      <c r="P193" s="17">
        <f t="shared" si="23"/>
        <v>22.1</v>
      </c>
      <c r="Q193" s="17">
        <f t="shared" si="24"/>
        <v>23.8</v>
      </c>
      <c r="R193" s="18">
        <v>22.1</v>
      </c>
      <c r="S193" s="18">
        <v>23.8</v>
      </c>
      <c r="T193" s="18">
        <v>7.9</v>
      </c>
      <c r="U193" s="56">
        <v>8.6</v>
      </c>
    </row>
    <row r="194" spans="1:21" x14ac:dyDescent="0.25">
      <c r="A194" s="49">
        <f t="shared" si="25"/>
        <v>2019</v>
      </c>
      <c r="B194" s="50">
        <f t="shared" si="28"/>
        <v>2</v>
      </c>
      <c r="C194" s="50">
        <f t="shared" si="29"/>
        <v>9</v>
      </c>
      <c r="D194" s="50">
        <f t="shared" si="26"/>
        <v>0</v>
      </c>
      <c r="E194" s="51">
        <f t="shared" si="27"/>
        <v>43504.999999999534</v>
      </c>
      <c r="F194" s="63">
        <v>7.8</v>
      </c>
      <c r="G194" s="17" t="s">
        <v>27</v>
      </c>
      <c r="H194" s="58">
        <v>8.6</v>
      </c>
      <c r="I194" s="67">
        <v>23.4</v>
      </c>
      <c r="J194" s="17" t="s">
        <v>27</v>
      </c>
      <c r="K194" s="71">
        <v>24.3</v>
      </c>
      <c r="N194" s="23">
        <f t="shared" ref="N194:N257" si="30">IF(G194="Valid", F194, NA())</f>
        <v>7.8</v>
      </c>
      <c r="O194" s="23">
        <f t="shared" ref="O194:O257" si="31">IF(G194="Valid", H194, NA())</f>
        <v>8.6</v>
      </c>
      <c r="P194" s="17">
        <f t="shared" ref="P194:P257" si="32">IF(J194="Valid", I194, NA())</f>
        <v>23.4</v>
      </c>
      <c r="Q194" s="17">
        <f t="shared" ref="Q194:Q257" si="33">IF(J194="Valid", K194, NA())</f>
        <v>24.3</v>
      </c>
      <c r="R194" s="18">
        <v>23.4</v>
      </c>
      <c r="S194" s="18">
        <v>24.3</v>
      </c>
      <c r="T194" s="18">
        <v>7.8</v>
      </c>
      <c r="U194" s="56">
        <v>8.6</v>
      </c>
    </row>
    <row r="195" spans="1:21" x14ac:dyDescent="0.25">
      <c r="A195" s="49">
        <f t="shared" si="25"/>
        <v>2019</v>
      </c>
      <c r="B195" s="50">
        <f t="shared" si="28"/>
        <v>2</v>
      </c>
      <c r="C195" s="50">
        <f t="shared" si="29"/>
        <v>9</v>
      </c>
      <c r="D195" s="50">
        <f t="shared" si="26"/>
        <v>1</v>
      </c>
      <c r="E195" s="51">
        <f t="shared" si="27"/>
        <v>43505.041666666199</v>
      </c>
      <c r="F195" s="63">
        <v>6.2</v>
      </c>
      <c r="G195" s="17" t="s">
        <v>27</v>
      </c>
      <c r="H195" s="58">
        <v>8.5</v>
      </c>
      <c r="I195" s="67">
        <v>54</v>
      </c>
      <c r="J195" s="17" t="s">
        <v>27</v>
      </c>
      <c r="K195" s="71">
        <v>25.8</v>
      </c>
      <c r="N195" s="23">
        <f t="shared" si="30"/>
        <v>6.2</v>
      </c>
      <c r="O195" s="23">
        <f t="shared" si="31"/>
        <v>8.5</v>
      </c>
      <c r="P195" s="17">
        <f t="shared" si="32"/>
        <v>54</v>
      </c>
      <c r="Q195" s="17">
        <f t="shared" si="33"/>
        <v>25.8</v>
      </c>
      <c r="R195" s="18">
        <v>54</v>
      </c>
      <c r="S195" s="18">
        <v>25.8</v>
      </c>
      <c r="T195" s="18">
        <v>6.2</v>
      </c>
      <c r="U195" s="56">
        <v>8.5</v>
      </c>
    </row>
    <row r="196" spans="1:21" x14ac:dyDescent="0.25">
      <c r="A196" s="49">
        <f t="shared" ref="A196:A259" si="34">A195</f>
        <v>2019</v>
      </c>
      <c r="B196" s="50">
        <f t="shared" si="28"/>
        <v>2</v>
      </c>
      <c r="C196" s="50">
        <f t="shared" si="29"/>
        <v>9</v>
      </c>
      <c r="D196" s="50">
        <f t="shared" ref="D196:D259" si="35">IF(D195=23,0,D195+1)</f>
        <v>2</v>
      </c>
      <c r="E196" s="51">
        <f t="shared" ref="E196:E259" si="36">E195+0.0416666666666666</f>
        <v>43505.083333332863</v>
      </c>
      <c r="F196" s="63">
        <v>16.3</v>
      </c>
      <c r="G196" s="17" t="s">
        <v>27</v>
      </c>
      <c r="H196" s="58">
        <v>8.8000000000000007</v>
      </c>
      <c r="I196" s="67">
        <v>52.2</v>
      </c>
      <c r="J196" s="17" t="s">
        <v>27</v>
      </c>
      <c r="K196" s="71">
        <v>27.2</v>
      </c>
      <c r="N196" s="23">
        <f t="shared" si="30"/>
        <v>16.3</v>
      </c>
      <c r="O196" s="23">
        <f t="shared" si="31"/>
        <v>8.8000000000000007</v>
      </c>
      <c r="P196" s="17">
        <f t="shared" si="32"/>
        <v>52.2</v>
      </c>
      <c r="Q196" s="17">
        <f t="shared" si="33"/>
        <v>27.2</v>
      </c>
      <c r="R196" s="18">
        <v>52.2</v>
      </c>
      <c r="S196" s="18">
        <v>27.2</v>
      </c>
      <c r="T196" s="18">
        <v>16.3</v>
      </c>
      <c r="U196" s="56">
        <v>8.8000000000000007</v>
      </c>
    </row>
    <row r="197" spans="1:21" x14ac:dyDescent="0.25">
      <c r="A197" s="49">
        <f t="shared" si="34"/>
        <v>2019</v>
      </c>
      <c r="B197" s="50">
        <f t="shared" si="28"/>
        <v>2</v>
      </c>
      <c r="C197" s="50">
        <f t="shared" si="29"/>
        <v>9</v>
      </c>
      <c r="D197" s="50">
        <f t="shared" si="35"/>
        <v>3</v>
      </c>
      <c r="E197" s="51">
        <f t="shared" si="36"/>
        <v>43505.124999999527</v>
      </c>
      <c r="F197" s="63">
        <v>8.6</v>
      </c>
      <c r="G197" s="17" t="s">
        <v>27</v>
      </c>
      <c r="H197" s="58">
        <v>8.9</v>
      </c>
      <c r="I197" s="67">
        <v>43.4</v>
      </c>
      <c r="J197" s="17" t="s">
        <v>27</v>
      </c>
      <c r="K197" s="71">
        <v>28.6</v>
      </c>
      <c r="N197" s="23">
        <f t="shared" si="30"/>
        <v>8.6</v>
      </c>
      <c r="O197" s="23">
        <f t="shared" si="31"/>
        <v>8.9</v>
      </c>
      <c r="P197" s="17">
        <f t="shared" si="32"/>
        <v>43.4</v>
      </c>
      <c r="Q197" s="17">
        <f t="shared" si="33"/>
        <v>28.6</v>
      </c>
      <c r="R197" s="18">
        <v>43.4</v>
      </c>
      <c r="S197" s="18">
        <v>28.6</v>
      </c>
      <c r="T197" s="18">
        <v>8.6</v>
      </c>
      <c r="U197" s="56">
        <v>8.9</v>
      </c>
    </row>
    <row r="198" spans="1:21" x14ac:dyDescent="0.25">
      <c r="A198" s="49">
        <f t="shared" si="34"/>
        <v>2019</v>
      </c>
      <c r="B198" s="50">
        <f t="shared" si="28"/>
        <v>2</v>
      </c>
      <c r="C198" s="50">
        <f t="shared" si="29"/>
        <v>9</v>
      </c>
      <c r="D198" s="50">
        <f t="shared" si="35"/>
        <v>4</v>
      </c>
      <c r="E198" s="51">
        <f t="shared" si="36"/>
        <v>43505.166666666191</v>
      </c>
      <c r="F198" s="63">
        <v>7.7</v>
      </c>
      <c r="G198" s="17" t="s">
        <v>27</v>
      </c>
      <c r="H198" s="58">
        <v>9.1</v>
      </c>
      <c r="I198" s="67">
        <v>16.100000000000001</v>
      </c>
      <c r="J198" s="17" t="s">
        <v>27</v>
      </c>
      <c r="K198" s="71">
        <v>28.5</v>
      </c>
      <c r="N198" s="23">
        <f t="shared" si="30"/>
        <v>7.7</v>
      </c>
      <c r="O198" s="23">
        <f t="shared" si="31"/>
        <v>9.1</v>
      </c>
      <c r="P198" s="17">
        <f t="shared" si="32"/>
        <v>16.100000000000001</v>
      </c>
      <c r="Q198" s="17">
        <f t="shared" si="33"/>
        <v>28.5</v>
      </c>
      <c r="R198" s="18">
        <v>16.100000000000001</v>
      </c>
      <c r="S198" s="18">
        <v>28.5</v>
      </c>
      <c r="T198" s="18">
        <v>7.7</v>
      </c>
      <c r="U198" s="56">
        <v>9.1</v>
      </c>
    </row>
    <row r="199" spans="1:21" x14ac:dyDescent="0.25">
      <c r="A199" s="49">
        <f t="shared" si="34"/>
        <v>2019</v>
      </c>
      <c r="B199" s="50">
        <f t="shared" si="28"/>
        <v>2</v>
      </c>
      <c r="C199" s="50">
        <f t="shared" si="29"/>
        <v>9</v>
      </c>
      <c r="D199" s="50">
        <f t="shared" si="35"/>
        <v>5</v>
      </c>
      <c r="E199" s="51">
        <f t="shared" si="36"/>
        <v>43505.208333332856</v>
      </c>
      <c r="F199" s="63">
        <v>12.8</v>
      </c>
      <c r="G199" s="17" t="s">
        <v>27</v>
      </c>
      <c r="H199" s="58">
        <v>9.4</v>
      </c>
      <c r="I199" s="67">
        <v>14.1</v>
      </c>
      <c r="J199" s="17" t="s">
        <v>27</v>
      </c>
      <c r="K199" s="71">
        <v>28.5</v>
      </c>
      <c r="N199" s="23">
        <f t="shared" si="30"/>
        <v>12.8</v>
      </c>
      <c r="O199" s="23">
        <f t="shared" si="31"/>
        <v>9.4</v>
      </c>
      <c r="P199" s="17">
        <f t="shared" si="32"/>
        <v>14.1</v>
      </c>
      <c r="Q199" s="17">
        <f t="shared" si="33"/>
        <v>28.5</v>
      </c>
      <c r="R199" s="18">
        <v>14.1</v>
      </c>
      <c r="S199" s="18">
        <v>28.5</v>
      </c>
      <c r="T199" s="18">
        <v>12.8</v>
      </c>
      <c r="U199" s="56">
        <v>9.4</v>
      </c>
    </row>
    <row r="200" spans="1:21" x14ac:dyDescent="0.25">
      <c r="A200" s="49">
        <f t="shared" si="34"/>
        <v>2019</v>
      </c>
      <c r="B200" s="50">
        <f t="shared" si="28"/>
        <v>2</v>
      </c>
      <c r="C200" s="50">
        <f t="shared" si="29"/>
        <v>9</v>
      </c>
      <c r="D200" s="50">
        <f t="shared" si="35"/>
        <v>6</v>
      </c>
      <c r="E200" s="51">
        <f t="shared" si="36"/>
        <v>43505.24999999952</v>
      </c>
      <c r="F200" s="63">
        <v>8.3000000000000007</v>
      </c>
      <c r="G200" s="17" t="s">
        <v>27</v>
      </c>
      <c r="H200" s="58">
        <v>9</v>
      </c>
      <c r="I200" s="67">
        <v>15.7</v>
      </c>
      <c r="J200" s="17" t="s">
        <v>27</v>
      </c>
      <c r="K200" s="71">
        <v>24.8</v>
      </c>
      <c r="N200" s="23">
        <f t="shared" si="30"/>
        <v>8.3000000000000007</v>
      </c>
      <c r="O200" s="23">
        <f t="shared" si="31"/>
        <v>9</v>
      </c>
      <c r="P200" s="17">
        <f t="shared" si="32"/>
        <v>15.7</v>
      </c>
      <c r="Q200" s="17">
        <f t="shared" si="33"/>
        <v>24.8</v>
      </c>
      <c r="R200" s="18">
        <v>15.7</v>
      </c>
      <c r="S200" s="18">
        <v>24.8</v>
      </c>
      <c r="T200" s="18">
        <v>8.3000000000000007</v>
      </c>
      <c r="U200" s="56">
        <v>9</v>
      </c>
    </row>
    <row r="201" spans="1:21" x14ac:dyDescent="0.25">
      <c r="A201" s="49">
        <f t="shared" si="34"/>
        <v>2019</v>
      </c>
      <c r="B201" s="50">
        <f t="shared" si="28"/>
        <v>2</v>
      </c>
      <c r="C201" s="50">
        <f t="shared" si="29"/>
        <v>9</v>
      </c>
      <c r="D201" s="50">
        <f t="shared" si="35"/>
        <v>7</v>
      </c>
      <c r="E201" s="51">
        <f t="shared" si="36"/>
        <v>43505.291666666184</v>
      </c>
      <c r="F201" s="63">
        <v>11.3</v>
      </c>
      <c r="G201" s="17" t="s">
        <v>27</v>
      </c>
      <c r="H201" s="58">
        <v>8.9</v>
      </c>
      <c r="I201" s="67">
        <v>19.399999999999999</v>
      </c>
      <c r="J201" s="17" t="s">
        <v>27</v>
      </c>
      <c r="K201" s="71">
        <v>23.2</v>
      </c>
      <c r="N201" s="23">
        <f t="shared" si="30"/>
        <v>11.3</v>
      </c>
      <c r="O201" s="23">
        <f t="shared" si="31"/>
        <v>8.9</v>
      </c>
      <c r="P201" s="17">
        <f t="shared" si="32"/>
        <v>19.399999999999999</v>
      </c>
      <c r="Q201" s="17">
        <f t="shared" si="33"/>
        <v>23.2</v>
      </c>
      <c r="R201" s="18">
        <v>19.399999999999999</v>
      </c>
      <c r="S201" s="18">
        <v>23.2</v>
      </c>
      <c r="T201" s="18">
        <v>11.3</v>
      </c>
      <c r="U201" s="56">
        <v>8.9</v>
      </c>
    </row>
    <row r="202" spans="1:21" x14ac:dyDescent="0.25">
      <c r="A202" s="49">
        <f t="shared" si="34"/>
        <v>2019</v>
      </c>
      <c r="B202" s="50">
        <f t="shared" si="28"/>
        <v>2</v>
      </c>
      <c r="C202" s="50">
        <f t="shared" si="29"/>
        <v>9</v>
      </c>
      <c r="D202" s="50">
        <f t="shared" si="35"/>
        <v>8</v>
      </c>
      <c r="E202" s="51">
        <f t="shared" si="36"/>
        <v>43505.333333332848</v>
      </c>
      <c r="F202" s="63">
        <v>8.5</v>
      </c>
      <c r="G202" s="17" t="s">
        <v>27</v>
      </c>
      <c r="H202" s="58">
        <v>8.6</v>
      </c>
      <c r="I202" s="67">
        <v>20.7</v>
      </c>
      <c r="J202" s="17" t="s">
        <v>27</v>
      </c>
      <c r="K202" s="71">
        <v>21.6</v>
      </c>
      <c r="N202" s="23">
        <f t="shared" si="30"/>
        <v>8.5</v>
      </c>
      <c r="O202" s="23">
        <f t="shared" si="31"/>
        <v>8.6</v>
      </c>
      <c r="P202" s="17">
        <f t="shared" si="32"/>
        <v>20.7</v>
      </c>
      <c r="Q202" s="17">
        <f t="shared" si="33"/>
        <v>21.6</v>
      </c>
      <c r="R202" s="18">
        <v>20.7</v>
      </c>
      <c r="S202" s="18">
        <v>21.6</v>
      </c>
      <c r="T202" s="18">
        <v>8.5</v>
      </c>
      <c r="U202" s="56">
        <v>8.6</v>
      </c>
    </row>
    <row r="203" spans="1:21" x14ac:dyDescent="0.25">
      <c r="A203" s="49">
        <f t="shared" si="34"/>
        <v>2019</v>
      </c>
      <c r="B203" s="50">
        <f t="shared" si="28"/>
        <v>2</v>
      </c>
      <c r="C203" s="50">
        <f t="shared" si="29"/>
        <v>9</v>
      </c>
      <c r="D203" s="50">
        <f t="shared" si="35"/>
        <v>9</v>
      </c>
      <c r="E203" s="51">
        <f t="shared" si="36"/>
        <v>43505.374999999513</v>
      </c>
      <c r="F203" s="63">
        <v>10.6</v>
      </c>
      <c r="G203" s="17" t="s">
        <v>27</v>
      </c>
      <c r="H203" s="58">
        <v>8.6</v>
      </c>
      <c r="I203" s="67">
        <v>18.3</v>
      </c>
      <c r="J203" s="17" t="s">
        <v>27</v>
      </c>
      <c r="K203" s="71">
        <v>21.2</v>
      </c>
      <c r="N203" s="23">
        <f t="shared" si="30"/>
        <v>10.6</v>
      </c>
      <c r="O203" s="23">
        <f t="shared" si="31"/>
        <v>8.6</v>
      </c>
      <c r="P203" s="17">
        <f t="shared" si="32"/>
        <v>18.3</v>
      </c>
      <c r="Q203" s="17">
        <f t="shared" si="33"/>
        <v>21.2</v>
      </c>
      <c r="R203" s="18">
        <v>18.3</v>
      </c>
      <c r="S203" s="18">
        <v>21.2</v>
      </c>
      <c r="T203" s="18">
        <v>10.6</v>
      </c>
      <c r="U203" s="56">
        <v>8.6</v>
      </c>
    </row>
    <row r="204" spans="1:21" x14ac:dyDescent="0.25">
      <c r="A204" s="49">
        <f t="shared" si="34"/>
        <v>2019</v>
      </c>
      <c r="B204" s="50">
        <f t="shared" si="28"/>
        <v>2</v>
      </c>
      <c r="C204" s="50">
        <f t="shared" si="29"/>
        <v>9</v>
      </c>
      <c r="D204" s="50">
        <f t="shared" si="35"/>
        <v>10</v>
      </c>
      <c r="E204" s="51">
        <f t="shared" si="36"/>
        <v>43505.416666666177</v>
      </c>
      <c r="F204" s="63">
        <v>6.4</v>
      </c>
      <c r="G204" s="17" t="s">
        <v>27</v>
      </c>
      <c r="H204" s="58">
        <v>8.6</v>
      </c>
      <c r="I204" s="67">
        <v>23</v>
      </c>
      <c r="J204" s="17" t="s">
        <v>27</v>
      </c>
      <c r="K204" s="71">
        <v>21.7</v>
      </c>
      <c r="N204" s="23">
        <f t="shared" si="30"/>
        <v>6.4</v>
      </c>
      <c r="O204" s="23">
        <f t="shared" si="31"/>
        <v>8.6</v>
      </c>
      <c r="P204" s="17">
        <f t="shared" si="32"/>
        <v>23</v>
      </c>
      <c r="Q204" s="17">
        <f t="shared" si="33"/>
        <v>21.7</v>
      </c>
      <c r="R204" s="18">
        <v>23</v>
      </c>
      <c r="S204" s="18">
        <v>21.7</v>
      </c>
      <c r="T204" s="18">
        <v>6.4</v>
      </c>
      <c r="U204" s="56">
        <v>8.6</v>
      </c>
    </row>
    <row r="205" spans="1:21" x14ac:dyDescent="0.25">
      <c r="A205" s="49">
        <f t="shared" si="34"/>
        <v>2019</v>
      </c>
      <c r="B205" s="50">
        <f t="shared" si="28"/>
        <v>2</v>
      </c>
      <c r="C205" s="50">
        <f t="shared" si="29"/>
        <v>9</v>
      </c>
      <c r="D205" s="50">
        <f t="shared" si="35"/>
        <v>11</v>
      </c>
      <c r="E205" s="51">
        <f t="shared" si="36"/>
        <v>43505.458333332841</v>
      </c>
      <c r="F205" s="63">
        <v>8.1</v>
      </c>
      <c r="G205" s="17" t="s">
        <v>27</v>
      </c>
      <c r="H205" s="58">
        <v>8.6999999999999993</v>
      </c>
      <c r="I205" s="67">
        <v>28.9</v>
      </c>
      <c r="J205" s="17" t="s">
        <v>27</v>
      </c>
      <c r="K205" s="71">
        <v>22.2</v>
      </c>
      <c r="N205" s="23">
        <f t="shared" si="30"/>
        <v>8.1</v>
      </c>
      <c r="O205" s="23">
        <f t="shared" si="31"/>
        <v>8.6999999999999993</v>
      </c>
      <c r="P205" s="17">
        <f t="shared" si="32"/>
        <v>28.9</v>
      </c>
      <c r="Q205" s="17">
        <f t="shared" si="33"/>
        <v>22.2</v>
      </c>
      <c r="R205" s="18">
        <v>28.9</v>
      </c>
      <c r="S205" s="18">
        <v>22.2</v>
      </c>
      <c r="T205" s="18">
        <v>8.1</v>
      </c>
      <c r="U205" s="56">
        <v>8.6999999999999993</v>
      </c>
    </row>
    <row r="206" spans="1:21" x14ac:dyDescent="0.25">
      <c r="A206" s="49">
        <f t="shared" si="34"/>
        <v>2019</v>
      </c>
      <c r="B206" s="50">
        <f t="shared" si="28"/>
        <v>2</v>
      </c>
      <c r="C206" s="50">
        <f t="shared" si="29"/>
        <v>9</v>
      </c>
      <c r="D206" s="50">
        <f t="shared" si="35"/>
        <v>12</v>
      </c>
      <c r="E206" s="51">
        <f t="shared" si="36"/>
        <v>43505.499999999505</v>
      </c>
      <c r="F206" s="63">
        <v>11</v>
      </c>
      <c r="G206" s="17" t="s">
        <v>27</v>
      </c>
      <c r="H206" s="58">
        <v>8.6</v>
      </c>
      <c r="I206" s="67">
        <v>97.7</v>
      </c>
      <c r="J206" s="17" t="s">
        <v>27</v>
      </c>
      <c r="K206" s="71">
        <v>25.6</v>
      </c>
      <c r="N206" s="23">
        <f t="shared" si="30"/>
        <v>11</v>
      </c>
      <c r="O206" s="23">
        <f t="shared" si="31"/>
        <v>8.6</v>
      </c>
      <c r="P206" s="17">
        <f t="shared" si="32"/>
        <v>97.7</v>
      </c>
      <c r="Q206" s="17">
        <f t="shared" si="33"/>
        <v>25.6</v>
      </c>
      <c r="R206" s="18">
        <v>97.7</v>
      </c>
      <c r="S206" s="18">
        <v>25.6</v>
      </c>
      <c r="T206" s="18">
        <v>11</v>
      </c>
      <c r="U206" s="56">
        <v>8.6</v>
      </c>
    </row>
    <row r="207" spans="1:21" x14ac:dyDescent="0.25">
      <c r="A207" s="49">
        <f t="shared" si="34"/>
        <v>2019</v>
      </c>
      <c r="B207" s="50">
        <f t="shared" si="28"/>
        <v>2</v>
      </c>
      <c r="C207" s="50">
        <f t="shared" si="29"/>
        <v>9</v>
      </c>
      <c r="D207" s="50">
        <f t="shared" si="35"/>
        <v>13</v>
      </c>
      <c r="E207" s="51">
        <f t="shared" si="36"/>
        <v>43505.541666666169</v>
      </c>
      <c r="F207" s="63">
        <v>18.2</v>
      </c>
      <c r="G207" s="17" t="s">
        <v>27</v>
      </c>
      <c r="H207" s="58">
        <v>9</v>
      </c>
      <c r="I207" s="67">
        <v>155.19999999999999</v>
      </c>
      <c r="J207" s="17" t="s">
        <v>27</v>
      </c>
      <c r="K207" s="71">
        <v>31.3</v>
      </c>
      <c r="N207" s="23">
        <f t="shared" si="30"/>
        <v>18.2</v>
      </c>
      <c r="O207" s="23">
        <f t="shared" si="31"/>
        <v>9</v>
      </c>
      <c r="P207" s="17">
        <f t="shared" si="32"/>
        <v>155.19999999999999</v>
      </c>
      <c r="Q207" s="17">
        <f t="shared" si="33"/>
        <v>31.3</v>
      </c>
      <c r="R207" s="18">
        <v>155.19999999999999</v>
      </c>
      <c r="S207" s="18">
        <v>31.3</v>
      </c>
      <c r="T207" s="18">
        <v>18.2</v>
      </c>
      <c r="U207" s="56">
        <v>9</v>
      </c>
    </row>
    <row r="208" spans="1:21" x14ac:dyDescent="0.25">
      <c r="A208" s="49">
        <f t="shared" si="34"/>
        <v>2019</v>
      </c>
      <c r="B208" s="50">
        <f t="shared" si="28"/>
        <v>2</v>
      </c>
      <c r="C208" s="50">
        <f t="shared" si="29"/>
        <v>9</v>
      </c>
      <c r="D208" s="50">
        <f t="shared" si="35"/>
        <v>14</v>
      </c>
      <c r="E208" s="51">
        <f t="shared" si="36"/>
        <v>43505.583333332834</v>
      </c>
      <c r="F208" s="63">
        <v>15.8</v>
      </c>
      <c r="G208" s="17" t="s">
        <v>27</v>
      </c>
      <c r="H208" s="58">
        <v>9.1999999999999993</v>
      </c>
      <c r="I208" s="67">
        <v>116.8</v>
      </c>
      <c r="J208" s="17" t="s">
        <v>27</v>
      </c>
      <c r="K208" s="71">
        <v>35.5</v>
      </c>
      <c r="N208" s="23">
        <f t="shared" si="30"/>
        <v>15.8</v>
      </c>
      <c r="O208" s="23">
        <f t="shared" si="31"/>
        <v>9.1999999999999993</v>
      </c>
      <c r="P208" s="17">
        <f t="shared" si="32"/>
        <v>116.8</v>
      </c>
      <c r="Q208" s="17">
        <f t="shared" si="33"/>
        <v>35.5</v>
      </c>
      <c r="R208" s="18">
        <v>116.8</v>
      </c>
      <c r="S208" s="18">
        <v>35.5</v>
      </c>
      <c r="T208" s="18">
        <v>15.8</v>
      </c>
      <c r="U208" s="56">
        <v>9.1999999999999993</v>
      </c>
    </row>
    <row r="209" spans="1:20" x14ac:dyDescent="0.25">
      <c r="A209" s="49">
        <f t="shared" si="34"/>
        <v>2019</v>
      </c>
      <c r="B209" s="50">
        <f t="shared" si="28"/>
        <v>2</v>
      </c>
      <c r="C209" s="50">
        <f t="shared" si="29"/>
        <v>9</v>
      </c>
      <c r="D209" s="50">
        <f t="shared" si="35"/>
        <v>15</v>
      </c>
      <c r="E209" s="51">
        <f t="shared" si="36"/>
        <v>43505.624999999498</v>
      </c>
      <c r="F209" s="63" t="e">
        <f>NA()</f>
        <v>#N/A</v>
      </c>
      <c r="G209" s="17" t="s">
        <v>28</v>
      </c>
      <c r="H209" s="58" t="e">
        <f>NA()</f>
        <v>#N/A</v>
      </c>
      <c r="I209" s="67" t="e">
        <f>NA()</f>
        <v>#N/A</v>
      </c>
      <c r="J209" s="17" t="s">
        <v>28</v>
      </c>
      <c r="K209" s="55" t="e">
        <f>NA()</f>
        <v>#N/A</v>
      </c>
      <c r="L209" s="18" t="s">
        <v>87</v>
      </c>
      <c r="M209" s="19" t="s">
        <v>88</v>
      </c>
      <c r="N209" s="23" t="e">
        <f t="shared" si="30"/>
        <v>#N/A</v>
      </c>
      <c r="O209" s="23" t="e">
        <f t="shared" si="31"/>
        <v>#N/A</v>
      </c>
      <c r="P209" s="17" t="e">
        <f t="shared" si="32"/>
        <v>#N/A</v>
      </c>
      <c r="Q209" s="17" t="e">
        <f t="shared" si="33"/>
        <v>#N/A</v>
      </c>
    </row>
    <row r="210" spans="1:20" x14ac:dyDescent="0.25">
      <c r="A210" s="49">
        <f t="shared" si="34"/>
        <v>2019</v>
      </c>
      <c r="B210" s="50">
        <f t="shared" si="28"/>
        <v>2</v>
      </c>
      <c r="C210" s="50">
        <f t="shared" si="29"/>
        <v>9</v>
      </c>
      <c r="D210" s="50">
        <f t="shared" si="35"/>
        <v>16</v>
      </c>
      <c r="E210" s="51">
        <f t="shared" si="36"/>
        <v>43505.666666666162</v>
      </c>
      <c r="F210" s="63" t="e">
        <f>NA()</f>
        <v>#N/A</v>
      </c>
      <c r="G210" s="17" t="s">
        <v>28</v>
      </c>
      <c r="H210" s="58" t="e">
        <f>NA()</f>
        <v>#N/A</v>
      </c>
      <c r="I210" s="67" t="e">
        <f>NA()</f>
        <v>#N/A</v>
      </c>
      <c r="J210" s="17" t="s">
        <v>28</v>
      </c>
      <c r="K210" s="55" t="e">
        <f>NA()</f>
        <v>#N/A</v>
      </c>
      <c r="L210" s="18" t="s">
        <v>87</v>
      </c>
      <c r="M210" s="19" t="s">
        <v>88</v>
      </c>
      <c r="N210" s="23" t="e">
        <f t="shared" si="30"/>
        <v>#N/A</v>
      </c>
      <c r="O210" s="23" t="e">
        <f t="shared" si="31"/>
        <v>#N/A</v>
      </c>
      <c r="P210" s="17" t="e">
        <f t="shared" si="32"/>
        <v>#N/A</v>
      </c>
      <c r="Q210" s="17" t="e">
        <f t="shared" si="33"/>
        <v>#N/A</v>
      </c>
    </row>
    <row r="211" spans="1:20" x14ac:dyDescent="0.25">
      <c r="A211" s="49">
        <f t="shared" si="34"/>
        <v>2019</v>
      </c>
      <c r="B211" s="50">
        <f t="shared" si="28"/>
        <v>2</v>
      </c>
      <c r="C211" s="50">
        <f t="shared" si="29"/>
        <v>9</v>
      </c>
      <c r="D211" s="50">
        <f t="shared" si="35"/>
        <v>17</v>
      </c>
      <c r="E211" s="51">
        <f t="shared" si="36"/>
        <v>43505.708333332826</v>
      </c>
      <c r="F211" s="63" t="e">
        <f>NA()</f>
        <v>#N/A</v>
      </c>
      <c r="G211" s="17" t="s">
        <v>28</v>
      </c>
      <c r="H211" s="58" t="e">
        <f>NA()</f>
        <v>#N/A</v>
      </c>
      <c r="I211" s="67" t="e">
        <f>NA()</f>
        <v>#N/A</v>
      </c>
      <c r="J211" s="17" t="s">
        <v>28</v>
      </c>
      <c r="K211" s="55" t="e">
        <f>NA()</f>
        <v>#N/A</v>
      </c>
      <c r="L211" s="18" t="s">
        <v>87</v>
      </c>
      <c r="M211" s="19" t="s">
        <v>88</v>
      </c>
      <c r="N211" s="23" t="e">
        <f t="shared" si="30"/>
        <v>#N/A</v>
      </c>
      <c r="O211" s="23" t="e">
        <f t="shared" si="31"/>
        <v>#N/A</v>
      </c>
      <c r="P211" s="17" t="e">
        <f t="shared" si="32"/>
        <v>#N/A</v>
      </c>
      <c r="Q211" s="17" t="e">
        <f t="shared" si="33"/>
        <v>#N/A</v>
      </c>
    </row>
    <row r="212" spans="1:20" x14ac:dyDescent="0.25">
      <c r="A212" s="49">
        <f t="shared" si="34"/>
        <v>2019</v>
      </c>
      <c r="B212" s="50">
        <f t="shared" si="28"/>
        <v>2</v>
      </c>
      <c r="C212" s="50">
        <f t="shared" si="29"/>
        <v>9</v>
      </c>
      <c r="D212" s="50">
        <f t="shared" si="35"/>
        <v>18</v>
      </c>
      <c r="E212" s="51">
        <f t="shared" si="36"/>
        <v>43505.749999999491</v>
      </c>
      <c r="F212" s="63">
        <v>10.4</v>
      </c>
      <c r="G212" s="17" t="s">
        <v>27</v>
      </c>
      <c r="H212" s="58" t="e">
        <f>NA()</f>
        <v>#N/A</v>
      </c>
      <c r="I212" s="67">
        <v>34</v>
      </c>
      <c r="J212" s="17" t="s">
        <v>27</v>
      </c>
      <c r="K212" s="55" t="e">
        <f>NA()</f>
        <v>#N/A</v>
      </c>
      <c r="L212" s="18" t="s">
        <v>89</v>
      </c>
      <c r="M212" s="19" t="s">
        <v>90</v>
      </c>
      <c r="N212" s="23">
        <f t="shared" si="30"/>
        <v>10.4</v>
      </c>
      <c r="O212" s="23" t="e">
        <f t="shared" si="31"/>
        <v>#N/A</v>
      </c>
      <c r="P212" s="17">
        <f t="shared" si="32"/>
        <v>34</v>
      </c>
      <c r="Q212" s="17" t="e">
        <f t="shared" si="33"/>
        <v>#N/A</v>
      </c>
      <c r="R212" s="18">
        <v>34</v>
      </c>
      <c r="T212" s="18">
        <v>10.4</v>
      </c>
    </row>
    <row r="213" spans="1:20" x14ac:dyDescent="0.25">
      <c r="A213" s="49">
        <f t="shared" si="34"/>
        <v>2019</v>
      </c>
      <c r="B213" s="50">
        <f t="shared" si="28"/>
        <v>2</v>
      </c>
      <c r="C213" s="50">
        <f t="shared" si="29"/>
        <v>9</v>
      </c>
      <c r="D213" s="50">
        <f t="shared" si="35"/>
        <v>19</v>
      </c>
      <c r="E213" s="51">
        <f t="shared" si="36"/>
        <v>43505.791666666155</v>
      </c>
      <c r="F213" s="63">
        <v>6</v>
      </c>
      <c r="G213" s="17" t="s">
        <v>27</v>
      </c>
      <c r="H213" s="58" t="e">
        <f>NA()</f>
        <v>#N/A</v>
      </c>
      <c r="I213" s="67">
        <v>28</v>
      </c>
      <c r="J213" s="17" t="s">
        <v>27</v>
      </c>
      <c r="K213" s="55" t="e">
        <f>NA()</f>
        <v>#N/A</v>
      </c>
      <c r="L213" s="18" t="s">
        <v>89</v>
      </c>
      <c r="M213" s="19" t="s">
        <v>90</v>
      </c>
      <c r="N213" s="23">
        <f t="shared" si="30"/>
        <v>6</v>
      </c>
      <c r="O213" s="23" t="e">
        <f t="shared" si="31"/>
        <v>#N/A</v>
      </c>
      <c r="P213" s="17">
        <f t="shared" si="32"/>
        <v>28</v>
      </c>
      <c r="Q213" s="17" t="e">
        <f t="shared" si="33"/>
        <v>#N/A</v>
      </c>
      <c r="R213" s="18">
        <v>28</v>
      </c>
      <c r="T213" s="18">
        <v>6</v>
      </c>
    </row>
    <row r="214" spans="1:20" x14ac:dyDescent="0.25">
      <c r="A214" s="49">
        <f t="shared" si="34"/>
        <v>2019</v>
      </c>
      <c r="B214" s="50">
        <f t="shared" si="28"/>
        <v>2</v>
      </c>
      <c r="C214" s="50">
        <f t="shared" si="29"/>
        <v>9</v>
      </c>
      <c r="D214" s="50">
        <f t="shared" si="35"/>
        <v>20</v>
      </c>
      <c r="E214" s="51">
        <f t="shared" si="36"/>
        <v>43505.833333332819</v>
      </c>
      <c r="F214" s="63">
        <v>13.3</v>
      </c>
      <c r="G214" s="17" t="s">
        <v>27</v>
      </c>
      <c r="H214" s="58" t="e">
        <f>NA()</f>
        <v>#N/A</v>
      </c>
      <c r="I214" s="67">
        <v>30.4</v>
      </c>
      <c r="J214" s="17" t="s">
        <v>27</v>
      </c>
      <c r="K214" s="55" t="e">
        <f>NA()</f>
        <v>#N/A</v>
      </c>
      <c r="L214" s="18" t="s">
        <v>89</v>
      </c>
      <c r="M214" s="19" t="s">
        <v>90</v>
      </c>
      <c r="N214" s="23">
        <f t="shared" si="30"/>
        <v>13.3</v>
      </c>
      <c r="O214" s="23" t="e">
        <f t="shared" si="31"/>
        <v>#N/A</v>
      </c>
      <c r="P214" s="17">
        <f t="shared" si="32"/>
        <v>30.4</v>
      </c>
      <c r="Q214" s="17" t="e">
        <f t="shared" si="33"/>
        <v>#N/A</v>
      </c>
      <c r="R214" s="18">
        <v>30.4</v>
      </c>
      <c r="T214" s="18">
        <v>13.3</v>
      </c>
    </row>
    <row r="215" spans="1:20" x14ac:dyDescent="0.25">
      <c r="A215" s="49">
        <f t="shared" si="34"/>
        <v>2019</v>
      </c>
      <c r="B215" s="50">
        <f t="shared" si="28"/>
        <v>2</v>
      </c>
      <c r="C215" s="50">
        <f t="shared" si="29"/>
        <v>9</v>
      </c>
      <c r="D215" s="50">
        <f t="shared" si="35"/>
        <v>21</v>
      </c>
      <c r="E215" s="51">
        <f t="shared" si="36"/>
        <v>43505.874999999483</v>
      </c>
      <c r="F215" s="63">
        <v>8.1</v>
      </c>
      <c r="G215" s="17" t="s">
        <v>27</v>
      </c>
      <c r="H215" s="58" t="e">
        <f>NA()</f>
        <v>#N/A</v>
      </c>
      <c r="I215" s="67">
        <v>25.2</v>
      </c>
      <c r="J215" s="17" t="s">
        <v>27</v>
      </c>
      <c r="K215" s="55" t="e">
        <f>NA()</f>
        <v>#N/A</v>
      </c>
      <c r="L215" s="18" t="s">
        <v>89</v>
      </c>
      <c r="M215" s="19" t="s">
        <v>90</v>
      </c>
      <c r="N215" s="23">
        <f t="shared" si="30"/>
        <v>8.1</v>
      </c>
      <c r="O215" s="23" t="e">
        <f t="shared" si="31"/>
        <v>#N/A</v>
      </c>
      <c r="P215" s="17">
        <f t="shared" si="32"/>
        <v>25.2</v>
      </c>
      <c r="Q215" s="17" t="e">
        <f t="shared" si="33"/>
        <v>#N/A</v>
      </c>
      <c r="R215" s="18">
        <v>25.2</v>
      </c>
      <c r="T215" s="18">
        <v>8.1</v>
      </c>
    </row>
    <row r="216" spans="1:20" x14ac:dyDescent="0.25">
      <c r="A216" s="49">
        <f t="shared" si="34"/>
        <v>2019</v>
      </c>
      <c r="B216" s="50">
        <f t="shared" si="28"/>
        <v>2</v>
      </c>
      <c r="C216" s="50">
        <f t="shared" si="29"/>
        <v>9</v>
      </c>
      <c r="D216" s="50">
        <f t="shared" si="35"/>
        <v>22</v>
      </c>
      <c r="E216" s="51">
        <f t="shared" si="36"/>
        <v>43505.916666666148</v>
      </c>
      <c r="F216" s="63">
        <v>12</v>
      </c>
      <c r="G216" s="17" t="s">
        <v>27</v>
      </c>
      <c r="H216" s="58" t="e">
        <f>NA()</f>
        <v>#N/A</v>
      </c>
      <c r="I216" s="67">
        <v>46.6</v>
      </c>
      <c r="J216" s="17" t="s">
        <v>27</v>
      </c>
      <c r="K216" s="55" t="e">
        <f>NA()</f>
        <v>#N/A</v>
      </c>
      <c r="L216" s="18" t="s">
        <v>89</v>
      </c>
      <c r="M216" s="19" t="s">
        <v>90</v>
      </c>
      <c r="N216" s="23">
        <f t="shared" si="30"/>
        <v>12</v>
      </c>
      <c r="O216" s="23" t="e">
        <f t="shared" si="31"/>
        <v>#N/A</v>
      </c>
      <c r="P216" s="17">
        <f t="shared" si="32"/>
        <v>46.6</v>
      </c>
      <c r="Q216" s="17" t="e">
        <f t="shared" si="33"/>
        <v>#N/A</v>
      </c>
      <c r="R216" s="18">
        <v>46.6</v>
      </c>
      <c r="T216" s="18">
        <v>12</v>
      </c>
    </row>
    <row r="217" spans="1:20" x14ac:dyDescent="0.25">
      <c r="A217" s="49">
        <f t="shared" si="34"/>
        <v>2019</v>
      </c>
      <c r="B217" s="50">
        <f t="shared" si="28"/>
        <v>2</v>
      </c>
      <c r="C217" s="50">
        <f t="shared" si="29"/>
        <v>9</v>
      </c>
      <c r="D217" s="50">
        <f t="shared" si="35"/>
        <v>23</v>
      </c>
      <c r="E217" s="51">
        <f t="shared" si="36"/>
        <v>43505.958333332812</v>
      </c>
      <c r="F217" s="63">
        <v>9.1</v>
      </c>
      <c r="G217" s="17" t="s">
        <v>27</v>
      </c>
      <c r="H217" s="58" t="e">
        <f>NA()</f>
        <v>#N/A</v>
      </c>
      <c r="I217" s="67">
        <v>26.4</v>
      </c>
      <c r="J217" s="17" t="s">
        <v>27</v>
      </c>
      <c r="K217" s="55" t="e">
        <f>NA()</f>
        <v>#N/A</v>
      </c>
      <c r="L217" s="18" t="s">
        <v>89</v>
      </c>
      <c r="M217" s="19" t="s">
        <v>90</v>
      </c>
      <c r="N217" s="23">
        <f t="shared" si="30"/>
        <v>9.1</v>
      </c>
      <c r="O217" s="23" t="e">
        <f t="shared" si="31"/>
        <v>#N/A</v>
      </c>
      <c r="P217" s="17">
        <f t="shared" si="32"/>
        <v>26.4</v>
      </c>
      <c r="Q217" s="17" t="e">
        <f t="shared" si="33"/>
        <v>#N/A</v>
      </c>
      <c r="R217" s="18">
        <v>26.4</v>
      </c>
      <c r="T217" s="18">
        <v>9.1</v>
      </c>
    </row>
    <row r="218" spans="1:20" x14ac:dyDescent="0.25">
      <c r="A218" s="49">
        <f t="shared" si="34"/>
        <v>2019</v>
      </c>
      <c r="B218" s="50">
        <f t="shared" si="28"/>
        <v>2</v>
      </c>
      <c r="C218" s="50">
        <f t="shared" si="29"/>
        <v>10</v>
      </c>
      <c r="D218" s="50">
        <f t="shared" si="35"/>
        <v>0</v>
      </c>
      <c r="E218" s="51">
        <f t="shared" si="36"/>
        <v>43505.999999999476</v>
      </c>
      <c r="F218" s="63">
        <v>6.2</v>
      </c>
      <c r="G218" s="17" t="s">
        <v>27</v>
      </c>
      <c r="H218" s="58" t="e">
        <f>NA()</f>
        <v>#N/A</v>
      </c>
      <c r="I218" s="67">
        <v>20.8</v>
      </c>
      <c r="J218" s="17" t="s">
        <v>27</v>
      </c>
      <c r="K218" s="55" t="e">
        <f>NA()</f>
        <v>#N/A</v>
      </c>
      <c r="L218" s="18" t="s">
        <v>89</v>
      </c>
      <c r="M218" s="19" t="s">
        <v>90</v>
      </c>
      <c r="N218" s="23">
        <f t="shared" si="30"/>
        <v>6.2</v>
      </c>
      <c r="O218" s="23" t="e">
        <f t="shared" si="31"/>
        <v>#N/A</v>
      </c>
      <c r="P218" s="17">
        <f t="shared" si="32"/>
        <v>20.8</v>
      </c>
      <c r="Q218" s="17" t="e">
        <f t="shared" si="33"/>
        <v>#N/A</v>
      </c>
      <c r="R218" s="18">
        <v>20.8</v>
      </c>
      <c r="T218" s="18">
        <v>6.2</v>
      </c>
    </row>
    <row r="219" spans="1:20" x14ac:dyDescent="0.25">
      <c r="A219" s="49">
        <f t="shared" si="34"/>
        <v>2019</v>
      </c>
      <c r="B219" s="50">
        <f t="shared" ref="B219:B282" si="37">B218</f>
        <v>2</v>
      </c>
      <c r="C219" s="50">
        <f t="shared" ref="C219:C282" si="38">C195+1</f>
        <v>10</v>
      </c>
      <c r="D219" s="50">
        <f t="shared" si="35"/>
        <v>1</v>
      </c>
      <c r="E219" s="51">
        <f t="shared" si="36"/>
        <v>43506.04166666614</v>
      </c>
      <c r="F219" s="63">
        <v>9.8000000000000007</v>
      </c>
      <c r="G219" s="17" t="s">
        <v>27</v>
      </c>
      <c r="H219" s="58" t="e">
        <f>NA()</f>
        <v>#N/A</v>
      </c>
      <c r="I219" s="67">
        <v>39.299999999999997</v>
      </c>
      <c r="J219" s="17" t="s">
        <v>27</v>
      </c>
      <c r="K219" s="55" t="e">
        <f>NA()</f>
        <v>#N/A</v>
      </c>
      <c r="L219" s="18" t="s">
        <v>89</v>
      </c>
      <c r="M219" s="19" t="s">
        <v>90</v>
      </c>
      <c r="N219" s="23">
        <f t="shared" si="30"/>
        <v>9.8000000000000007</v>
      </c>
      <c r="O219" s="23" t="e">
        <f t="shared" si="31"/>
        <v>#N/A</v>
      </c>
      <c r="P219" s="17">
        <f t="shared" si="32"/>
        <v>39.299999999999997</v>
      </c>
      <c r="Q219" s="17" t="e">
        <f t="shared" si="33"/>
        <v>#N/A</v>
      </c>
      <c r="R219" s="18">
        <v>39.299999999999997</v>
      </c>
      <c r="T219" s="18">
        <v>9.8000000000000007</v>
      </c>
    </row>
    <row r="220" spans="1:20" x14ac:dyDescent="0.25">
      <c r="A220" s="49">
        <f t="shared" si="34"/>
        <v>2019</v>
      </c>
      <c r="B220" s="50">
        <f t="shared" si="37"/>
        <v>2</v>
      </c>
      <c r="C220" s="50">
        <f t="shared" si="38"/>
        <v>10</v>
      </c>
      <c r="D220" s="50">
        <f t="shared" si="35"/>
        <v>2</v>
      </c>
      <c r="E220" s="51">
        <f t="shared" si="36"/>
        <v>43506.083333332805</v>
      </c>
      <c r="F220" s="63">
        <v>5.3</v>
      </c>
      <c r="G220" s="17" t="s">
        <v>27</v>
      </c>
      <c r="H220" s="58" t="e">
        <f>NA()</f>
        <v>#N/A</v>
      </c>
      <c r="I220" s="67">
        <v>37.299999999999997</v>
      </c>
      <c r="J220" s="17" t="s">
        <v>27</v>
      </c>
      <c r="K220" s="55" t="e">
        <f>NA()</f>
        <v>#N/A</v>
      </c>
      <c r="L220" s="18" t="s">
        <v>89</v>
      </c>
      <c r="M220" s="19" t="s">
        <v>90</v>
      </c>
      <c r="N220" s="23">
        <f t="shared" si="30"/>
        <v>5.3</v>
      </c>
      <c r="O220" s="23" t="e">
        <f t="shared" si="31"/>
        <v>#N/A</v>
      </c>
      <c r="P220" s="17">
        <f t="shared" si="32"/>
        <v>37.299999999999997</v>
      </c>
      <c r="Q220" s="17" t="e">
        <f t="shared" si="33"/>
        <v>#N/A</v>
      </c>
      <c r="R220" s="18">
        <v>37.299999999999997</v>
      </c>
      <c r="T220" s="18">
        <v>5.3</v>
      </c>
    </row>
    <row r="221" spans="1:20" x14ac:dyDescent="0.25">
      <c r="A221" s="49">
        <f t="shared" si="34"/>
        <v>2019</v>
      </c>
      <c r="B221" s="50">
        <f t="shared" si="37"/>
        <v>2</v>
      </c>
      <c r="C221" s="50">
        <f t="shared" si="38"/>
        <v>10</v>
      </c>
      <c r="D221" s="50">
        <f t="shared" si="35"/>
        <v>3</v>
      </c>
      <c r="E221" s="51">
        <f t="shared" si="36"/>
        <v>43506.124999999469</v>
      </c>
      <c r="F221" s="63">
        <v>8.4</v>
      </c>
      <c r="G221" s="17" t="s">
        <v>27</v>
      </c>
      <c r="H221" s="58" t="e">
        <f>NA()</f>
        <v>#N/A</v>
      </c>
      <c r="I221" s="67">
        <v>49</v>
      </c>
      <c r="J221" s="17" t="s">
        <v>27</v>
      </c>
      <c r="K221" s="55" t="e">
        <f>NA()</f>
        <v>#N/A</v>
      </c>
      <c r="L221" s="18" t="s">
        <v>89</v>
      </c>
      <c r="M221" s="19" t="s">
        <v>90</v>
      </c>
      <c r="N221" s="23">
        <f t="shared" si="30"/>
        <v>8.4</v>
      </c>
      <c r="O221" s="23" t="e">
        <f t="shared" si="31"/>
        <v>#N/A</v>
      </c>
      <c r="P221" s="17">
        <f t="shared" si="32"/>
        <v>49</v>
      </c>
      <c r="Q221" s="17" t="e">
        <f t="shared" si="33"/>
        <v>#N/A</v>
      </c>
      <c r="R221" s="18">
        <v>49</v>
      </c>
      <c r="T221" s="18">
        <v>8.4</v>
      </c>
    </row>
    <row r="222" spans="1:20" x14ac:dyDescent="0.25">
      <c r="A222" s="49">
        <f t="shared" si="34"/>
        <v>2019</v>
      </c>
      <c r="B222" s="50">
        <f t="shared" si="37"/>
        <v>2</v>
      </c>
      <c r="C222" s="50">
        <f t="shared" si="38"/>
        <v>10</v>
      </c>
      <c r="D222" s="50">
        <f t="shared" si="35"/>
        <v>4</v>
      </c>
      <c r="E222" s="51">
        <f t="shared" si="36"/>
        <v>43506.166666666133</v>
      </c>
      <c r="F222" s="63">
        <v>6</v>
      </c>
      <c r="G222" s="17" t="s">
        <v>27</v>
      </c>
      <c r="H222" s="58" t="e">
        <f>NA()</f>
        <v>#N/A</v>
      </c>
      <c r="I222" s="67">
        <v>42.6</v>
      </c>
      <c r="J222" s="17" t="s">
        <v>27</v>
      </c>
      <c r="K222" s="55" t="e">
        <f>NA()</f>
        <v>#N/A</v>
      </c>
      <c r="L222" s="18" t="s">
        <v>89</v>
      </c>
      <c r="M222" s="19" t="s">
        <v>90</v>
      </c>
      <c r="N222" s="23">
        <f t="shared" si="30"/>
        <v>6</v>
      </c>
      <c r="O222" s="23" t="e">
        <f t="shared" si="31"/>
        <v>#N/A</v>
      </c>
      <c r="P222" s="17">
        <f t="shared" si="32"/>
        <v>42.6</v>
      </c>
      <c r="Q222" s="17" t="e">
        <f t="shared" si="33"/>
        <v>#N/A</v>
      </c>
      <c r="R222" s="18">
        <v>42.6</v>
      </c>
      <c r="T222" s="18">
        <v>6</v>
      </c>
    </row>
    <row r="223" spans="1:20" x14ac:dyDescent="0.25">
      <c r="A223" s="49">
        <f t="shared" si="34"/>
        <v>2019</v>
      </c>
      <c r="B223" s="50">
        <f t="shared" si="37"/>
        <v>2</v>
      </c>
      <c r="C223" s="50">
        <f t="shared" si="38"/>
        <v>10</v>
      </c>
      <c r="D223" s="50">
        <f t="shared" si="35"/>
        <v>5</v>
      </c>
      <c r="E223" s="51">
        <f t="shared" si="36"/>
        <v>43506.208333332797</v>
      </c>
      <c r="F223" s="63">
        <v>8.4</v>
      </c>
      <c r="G223" s="17" t="s">
        <v>27</v>
      </c>
      <c r="H223" s="58" t="e">
        <f>NA()</f>
        <v>#N/A</v>
      </c>
      <c r="I223" s="67">
        <v>45.6</v>
      </c>
      <c r="J223" s="17" t="s">
        <v>27</v>
      </c>
      <c r="K223" s="55" t="e">
        <f>NA()</f>
        <v>#N/A</v>
      </c>
      <c r="L223" s="18" t="s">
        <v>89</v>
      </c>
      <c r="M223" s="19" t="s">
        <v>90</v>
      </c>
      <c r="N223" s="23">
        <f t="shared" si="30"/>
        <v>8.4</v>
      </c>
      <c r="O223" s="23" t="e">
        <f t="shared" si="31"/>
        <v>#N/A</v>
      </c>
      <c r="P223" s="17">
        <f t="shared" si="32"/>
        <v>45.6</v>
      </c>
      <c r="Q223" s="17" t="e">
        <f t="shared" si="33"/>
        <v>#N/A</v>
      </c>
      <c r="R223" s="18">
        <v>45.6</v>
      </c>
      <c r="T223" s="18">
        <v>8.4</v>
      </c>
    </row>
    <row r="224" spans="1:20" x14ac:dyDescent="0.25">
      <c r="A224" s="49">
        <f t="shared" si="34"/>
        <v>2019</v>
      </c>
      <c r="B224" s="50">
        <f t="shared" si="37"/>
        <v>2</v>
      </c>
      <c r="C224" s="50">
        <f t="shared" si="38"/>
        <v>10</v>
      </c>
      <c r="D224" s="50">
        <f t="shared" si="35"/>
        <v>6</v>
      </c>
      <c r="E224" s="51">
        <f t="shared" si="36"/>
        <v>43506.249999999462</v>
      </c>
      <c r="F224" s="63">
        <v>6.4</v>
      </c>
      <c r="G224" s="17" t="s">
        <v>27</v>
      </c>
      <c r="H224" s="58" t="e">
        <f>NA()</f>
        <v>#N/A</v>
      </c>
      <c r="I224" s="67">
        <v>46.7</v>
      </c>
      <c r="J224" s="17" t="s">
        <v>27</v>
      </c>
      <c r="K224" s="55" t="e">
        <f>NA()</f>
        <v>#N/A</v>
      </c>
      <c r="L224" s="18" t="s">
        <v>89</v>
      </c>
      <c r="M224" s="19" t="s">
        <v>90</v>
      </c>
      <c r="N224" s="23">
        <f t="shared" si="30"/>
        <v>6.4</v>
      </c>
      <c r="O224" s="23" t="e">
        <f t="shared" si="31"/>
        <v>#N/A</v>
      </c>
      <c r="P224" s="17">
        <f t="shared" si="32"/>
        <v>46.7</v>
      </c>
      <c r="Q224" s="17" t="e">
        <f t="shared" si="33"/>
        <v>#N/A</v>
      </c>
      <c r="R224" s="18">
        <v>46.7</v>
      </c>
      <c r="T224" s="18">
        <v>6.4</v>
      </c>
    </row>
    <row r="225" spans="1:21" x14ac:dyDescent="0.25">
      <c r="A225" s="49">
        <f t="shared" si="34"/>
        <v>2019</v>
      </c>
      <c r="B225" s="50">
        <f t="shared" si="37"/>
        <v>2</v>
      </c>
      <c r="C225" s="50">
        <f t="shared" si="38"/>
        <v>10</v>
      </c>
      <c r="D225" s="50">
        <f t="shared" si="35"/>
        <v>7</v>
      </c>
      <c r="E225" s="51">
        <f t="shared" si="36"/>
        <v>43506.291666666126</v>
      </c>
      <c r="F225" s="63">
        <v>12</v>
      </c>
      <c r="G225" s="17" t="s">
        <v>27</v>
      </c>
      <c r="H225" s="58" t="e">
        <f>NA()</f>
        <v>#N/A</v>
      </c>
      <c r="I225" s="67">
        <v>88.6</v>
      </c>
      <c r="J225" s="17" t="s">
        <v>27</v>
      </c>
      <c r="K225" s="55" t="e">
        <f>NA()</f>
        <v>#N/A</v>
      </c>
      <c r="L225" s="18" t="s">
        <v>89</v>
      </c>
      <c r="M225" s="19" t="s">
        <v>90</v>
      </c>
      <c r="N225" s="23">
        <f t="shared" si="30"/>
        <v>12</v>
      </c>
      <c r="O225" s="23" t="e">
        <f t="shared" si="31"/>
        <v>#N/A</v>
      </c>
      <c r="P225" s="17">
        <f t="shared" si="32"/>
        <v>88.6</v>
      </c>
      <c r="Q225" s="17" t="e">
        <f t="shared" si="33"/>
        <v>#N/A</v>
      </c>
      <c r="R225" s="18">
        <v>88.6</v>
      </c>
      <c r="T225" s="18">
        <v>12</v>
      </c>
    </row>
    <row r="226" spans="1:21" x14ac:dyDescent="0.25">
      <c r="A226" s="49">
        <f t="shared" si="34"/>
        <v>2019</v>
      </c>
      <c r="B226" s="50">
        <f t="shared" si="37"/>
        <v>2</v>
      </c>
      <c r="C226" s="50">
        <f t="shared" si="38"/>
        <v>10</v>
      </c>
      <c r="D226" s="50">
        <f t="shared" si="35"/>
        <v>8</v>
      </c>
      <c r="E226" s="51">
        <f t="shared" si="36"/>
        <v>43506.33333333279</v>
      </c>
      <c r="F226" s="63">
        <v>12.7</v>
      </c>
      <c r="G226" s="17" t="s">
        <v>27</v>
      </c>
      <c r="H226" s="58" t="e">
        <f>NA()</f>
        <v>#N/A</v>
      </c>
      <c r="I226" s="67">
        <v>90.3</v>
      </c>
      <c r="J226" s="17" t="s">
        <v>27</v>
      </c>
      <c r="K226" s="55" t="e">
        <f>NA()</f>
        <v>#N/A</v>
      </c>
      <c r="L226" s="18" t="s">
        <v>89</v>
      </c>
      <c r="M226" s="19" t="s">
        <v>90</v>
      </c>
      <c r="N226" s="23">
        <f t="shared" si="30"/>
        <v>12.7</v>
      </c>
      <c r="O226" s="23" t="e">
        <f t="shared" si="31"/>
        <v>#N/A</v>
      </c>
      <c r="P226" s="17">
        <f t="shared" si="32"/>
        <v>90.3</v>
      </c>
      <c r="Q226" s="17" t="e">
        <f t="shared" si="33"/>
        <v>#N/A</v>
      </c>
      <c r="R226" s="18">
        <v>90.3</v>
      </c>
      <c r="T226" s="18">
        <v>12.7</v>
      </c>
    </row>
    <row r="227" spans="1:21" x14ac:dyDescent="0.25">
      <c r="A227" s="49">
        <f t="shared" si="34"/>
        <v>2019</v>
      </c>
      <c r="B227" s="50">
        <f t="shared" si="37"/>
        <v>2</v>
      </c>
      <c r="C227" s="50">
        <f t="shared" si="38"/>
        <v>10</v>
      </c>
      <c r="D227" s="50">
        <f t="shared" si="35"/>
        <v>9</v>
      </c>
      <c r="E227" s="51">
        <f t="shared" si="36"/>
        <v>43506.374999999454</v>
      </c>
      <c r="F227" s="63">
        <v>7.9</v>
      </c>
      <c r="G227" s="17" t="s">
        <v>27</v>
      </c>
      <c r="H227" s="58" t="e">
        <f>NA()</f>
        <v>#N/A</v>
      </c>
      <c r="I227" s="67">
        <v>69</v>
      </c>
      <c r="J227" s="17" t="s">
        <v>27</v>
      </c>
      <c r="K227" s="55" t="e">
        <f>NA()</f>
        <v>#N/A</v>
      </c>
      <c r="L227" s="18" t="s">
        <v>89</v>
      </c>
      <c r="M227" s="19" t="s">
        <v>90</v>
      </c>
      <c r="N227" s="23">
        <f t="shared" si="30"/>
        <v>7.9</v>
      </c>
      <c r="O227" s="23" t="e">
        <f t="shared" si="31"/>
        <v>#N/A</v>
      </c>
      <c r="P227" s="17">
        <f t="shared" si="32"/>
        <v>69</v>
      </c>
      <c r="Q227" s="17" t="e">
        <f t="shared" si="33"/>
        <v>#N/A</v>
      </c>
      <c r="R227" s="18">
        <v>69</v>
      </c>
      <c r="T227" s="18">
        <v>7.9</v>
      </c>
    </row>
    <row r="228" spans="1:21" x14ac:dyDescent="0.25">
      <c r="A228" s="49">
        <f t="shared" si="34"/>
        <v>2019</v>
      </c>
      <c r="B228" s="50">
        <f t="shared" si="37"/>
        <v>2</v>
      </c>
      <c r="C228" s="50">
        <f t="shared" si="38"/>
        <v>10</v>
      </c>
      <c r="D228" s="50">
        <f t="shared" si="35"/>
        <v>10</v>
      </c>
      <c r="E228" s="51">
        <f t="shared" si="36"/>
        <v>43506.416666666119</v>
      </c>
      <c r="F228" s="63">
        <v>7.7</v>
      </c>
      <c r="G228" s="17" t="s">
        <v>27</v>
      </c>
      <c r="H228" s="58" t="e">
        <f>NA()</f>
        <v>#N/A</v>
      </c>
      <c r="I228" s="67">
        <v>84.1</v>
      </c>
      <c r="J228" s="17" t="s">
        <v>27</v>
      </c>
      <c r="K228" s="55" t="e">
        <f>NA()</f>
        <v>#N/A</v>
      </c>
      <c r="L228" s="18" t="s">
        <v>89</v>
      </c>
      <c r="M228" s="19" t="s">
        <v>90</v>
      </c>
      <c r="N228" s="23">
        <f t="shared" si="30"/>
        <v>7.7</v>
      </c>
      <c r="O228" s="23" t="e">
        <f t="shared" si="31"/>
        <v>#N/A</v>
      </c>
      <c r="P228" s="17">
        <f t="shared" si="32"/>
        <v>84.1</v>
      </c>
      <c r="Q228" s="17" t="e">
        <f t="shared" si="33"/>
        <v>#N/A</v>
      </c>
      <c r="R228" s="18">
        <v>84.1</v>
      </c>
      <c r="T228" s="18">
        <v>7.7</v>
      </c>
    </row>
    <row r="229" spans="1:21" x14ac:dyDescent="0.25">
      <c r="A229" s="49">
        <f t="shared" si="34"/>
        <v>2019</v>
      </c>
      <c r="B229" s="50">
        <f t="shared" si="37"/>
        <v>2</v>
      </c>
      <c r="C229" s="50">
        <f t="shared" si="38"/>
        <v>10</v>
      </c>
      <c r="D229" s="50">
        <f t="shared" si="35"/>
        <v>11</v>
      </c>
      <c r="E229" s="51">
        <f t="shared" si="36"/>
        <v>43506.458333332783</v>
      </c>
      <c r="F229" s="63">
        <v>10.5</v>
      </c>
      <c r="G229" s="17" t="s">
        <v>27</v>
      </c>
      <c r="H229" s="58" t="e">
        <f>NA()</f>
        <v>#N/A</v>
      </c>
      <c r="I229" s="67">
        <v>86.7</v>
      </c>
      <c r="J229" s="17" t="s">
        <v>27</v>
      </c>
      <c r="K229" s="55" t="e">
        <f>NA()</f>
        <v>#N/A</v>
      </c>
      <c r="L229" s="18" t="s">
        <v>89</v>
      </c>
      <c r="M229" s="19" t="s">
        <v>90</v>
      </c>
      <c r="N229" s="23">
        <f t="shared" si="30"/>
        <v>10.5</v>
      </c>
      <c r="O229" s="23" t="e">
        <f t="shared" si="31"/>
        <v>#N/A</v>
      </c>
      <c r="P229" s="17">
        <f t="shared" si="32"/>
        <v>86.7</v>
      </c>
      <c r="Q229" s="17" t="e">
        <f t="shared" si="33"/>
        <v>#N/A</v>
      </c>
      <c r="R229" s="18">
        <v>86.7</v>
      </c>
      <c r="T229" s="18">
        <v>10.5</v>
      </c>
    </row>
    <row r="230" spans="1:21" x14ac:dyDescent="0.25">
      <c r="A230" s="49">
        <f t="shared" si="34"/>
        <v>2019</v>
      </c>
      <c r="B230" s="50">
        <f t="shared" si="37"/>
        <v>2</v>
      </c>
      <c r="C230" s="50">
        <f t="shared" si="38"/>
        <v>10</v>
      </c>
      <c r="D230" s="50">
        <f t="shared" si="35"/>
        <v>12</v>
      </c>
      <c r="E230" s="51">
        <f t="shared" si="36"/>
        <v>43506.499999999447</v>
      </c>
      <c r="F230" s="63">
        <v>13.1</v>
      </c>
      <c r="G230" s="17" t="s">
        <v>27</v>
      </c>
      <c r="H230" s="58" t="e">
        <f>NA()</f>
        <v>#N/A</v>
      </c>
      <c r="I230" s="67">
        <v>88.5</v>
      </c>
      <c r="J230" s="17" t="s">
        <v>27</v>
      </c>
      <c r="K230" s="55" t="e">
        <f>NA()</f>
        <v>#N/A</v>
      </c>
      <c r="L230" s="18" t="s">
        <v>89</v>
      </c>
      <c r="M230" s="19" t="s">
        <v>90</v>
      </c>
      <c r="N230" s="23">
        <f t="shared" si="30"/>
        <v>13.1</v>
      </c>
      <c r="O230" s="23" t="e">
        <f t="shared" si="31"/>
        <v>#N/A</v>
      </c>
      <c r="P230" s="17">
        <f t="shared" si="32"/>
        <v>88.5</v>
      </c>
      <c r="Q230" s="17" t="e">
        <f t="shared" si="33"/>
        <v>#N/A</v>
      </c>
      <c r="R230" s="18">
        <v>88.5</v>
      </c>
      <c r="T230" s="18">
        <v>13.1</v>
      </c>
    </row>
    <row r="231" spans="1:21" x14ac:dyDescent="0.25">
      <c r="A231" s="49">
        <f t="shared" si="34"/>
        <v>2019</v>
      </c>
      <c r="B231" s="50">
        <f t="shared" si="37"/>
        <v>2</v>
      </c>
      <c r="C231" s="50">
        <f t="shared" si="38"/>
        <v>10</v>
      </c>
      <c r="D231" s="50">
        <f t="shared" si="35"/>
        <v>13</v>
      </c>
      <c r="E231" s="51">
        <f t="shared" si="36"/>
        <v>43506.541666666111</v>
      </c>
      <c r="F231" s="63">
        <v>10.8</v>
      </c>
      <c r="G231" s="17" t="s">
        <v>27</v>
      </c>
      <c r="H231" s="58" t="e">
        <f>NA()</f>
        <v>#N/A</v>
      </c>
      <c r="I231" s="67">
        <v>74.400000000000006</v>
      </c>
      <c r="J231" s="17" t="s">
        <v>27</v>
      </c>
      <c r="K231" s="55" t="e">
        <f>NA()</f>
        <v>#N/A</v>
      </c>
      <c r="L231" s="18" t="s">
        <v>89</v>
      </c>
      <c r="M231" s="19" t="s">
        <v>90</v>
      </c>
      <c r="N231" s="23">
        <f t="shared" si="30"/>
        <v>10.8</v>
      </c>
      <c r="O231" s="23" t="e">
        <f t="shared" si="31"/>
        <v>#N/A</v>
      </c>
      <c r="P231" s="17">
        <f t="shared" si="32"/>
        <v>74.400000000000006</v>
      </c>
      <c r="Q231" s="17" t="e">
        <f t="shared" si="33"/>
        <v>#N/A</v>
      </c>
      <c r="R231" s="18">
        <v>74.400000000000006</v>
      </c>
      <c r="T231" s="18">
        <v>10.8</v>
      </c>
    </row>
    <row r="232" spans="1:21" x14ac:dyDescent="0.25">
      <c r="A232" s="49">
        <f t="shared" si="34"/>
        <v>2019</v>
      </c>
      <c r="B232" s="50">
        <f t="shared" si="37"/>
        <v>2</v>
      </c>
      <c r="C232" s="50">
        <f t="shared" si="38"/>
        <v>10</v>
      </c>
      <c r="D232" s="50">
        <f t="shared" si="35"/>
        <v>14</v>
      </c>
      <c r="E232" s="51">
        <f t="shared" si="36"/>
        <v>43506.583333332776</v>
      </c>
      <c r="F232" s="63">
        <v>9</v>
      </c>
      <c r="G232" s="17" t="s">
        <v>27</v>
      </c>
      <c r="H232" s="58" t="e">
        <f>NA()</f>
        <v>#N/A</v>
      </c>
      <c r="I232" s="67">
        <v>71.3</v>
      </c>
      <c r="J232" s="17" t="s">
        <v>27</v>
      </c>
      <c r="K232" s="55" t="e">
        <f>NA()</f>
        <v>#N/A</v>
      </c>
      <c r="L232" s="18" t="s">
        <v>89</v>
      </c>
      <c r="M232" s="19" t="s">
        <v>90</v>
      </c>
      <c r="N232" s="23">
        <f t="shared" si="30"/>
        <v>9</v>
      </c>
      <c r="O232" s="23" t="e">
        <f t="shared" si="31"/>
        <v>#N/A</v>
      </c>
      <c r="P232" s="17">
        <f t="shared" si="32"/>
        <v>71.3</v>
      </c>
      <c r="Q232" s="17" t="e">
        <f t="shared" si="33"/>
        <v>#N/A</v>
      </c>
      <c r="R232" s="18">
        <v>71.3</v>
      </c>
      <c r="T232" s="18">
        <v>9</v>
      </c>
    </row>
    <row r="233" spans="1:21" x14ac:dyDescent="0.25">
      <c r="A233" s="49">
        <f t="shared" si="34"/>
        <v>2019</v>
      </c>
      <c r="B233" s="50">
        <f t="shared" si="37"/>
        <v>2</v>
      </c>
      <c r="C233" s="50">
        <f t="shared" si="38"/>
        <v>10</v>
      </c>
      <c r="D233" s="50">
        <f t="shared" si="35"/>
        <v>15</v>
      </c>
      <c r="E233" s="51">
        <f t="shared" si="36"/>
        <v>43506.62499999944</v>
      </c>
      <c r="F233" s="63">
        <v>14.7</v>
      </c>
      <c r="G233" s="17" t="s">
        <v>27</v>
      </c>
      <c r="H233" s="58" t="e">
        <f>NA()</f>
        <v>#N/A</v>
      </c>
      <c r="I233" s="67">
        <v>75.3</v>
      </c>
      <c r="J233" s="17" t="s">
        <v>27</v>
      </c>
      <c r="K233" s="55" t="e">
        <f>NA()</f>
        <v>#N/A</v>
      </c>
      <c r="L233" s="18" t="s">
        <v>89</v>
      </c>
      <c r="M233" s="19" t="s">
        <v>90</v>
      </c>
      <c r="N233" s="23">
        <f t="shared" si="30"/>
        <v>14.7</v>
      </c>
      <c r="O233" s="23" t="e">
        <f t="shared" si="31"/>
        <v>#N/A</v>
      </c>
      <c r="P233" s="17">
        <f t="shared" si="32"/>
        <v>75.3</v>
      </c>
      <c r="Q233" s="17" t="e">
        <f t="shared" si="33"/>
        <v>#N/A</v>
      </c>
      <c r="R233" s="18">
        <v>75.3</v>
      </c>
      <c r="T233" s="18">
        <v>14.7</v>
      </c>
    </row>
    <row r="234" spans="1:21" x14ac:dyDescent="0.25">
      <c r="A234" s="49">
        <f t="shared" si="34"/>
        <v>2019</v>
      </c>
      <c r="B234" s="50">
        <f t="shared" si="37"/>
        <v>2</v>
      </c>
      <c r="C234" s="50">
        <f t="shared" si="38"/>
        <v>10</v>
      </c>
      <c r="D234" s="50">
        <f t="shared" si="35"/>
        <v>16</v>
      </c>
      <c r="E234" s="51">
        <f t="shared" si="36"/>
        <v>43506.666666666104</v>
      </c>
      <c r="F234" s="63">
        <v>9.4</v>
      </c>
      <c r="G234" s="17" t="s">
        <v>27</v>
      </c>
      <c r="H234" s="58" t="e">
        <f>NA()</f>
        <v>#N/A</v>
      </c>
      <c r="I234" s="67">
        <v>49</v>
      </c>
      <c r="J234" s="17" t="s">
        <v>27</v>
      </c>
      <c r="K234" s="55" t="e">
        <f>NA()</f>
        <v>#N/A</v>
      </c>
      <c r="L234" s="18" t="s">
        <v>89</v>
      </c>
      <c r="M234" s="19" t="s">
        <v>90</v>
      </c>
      <c r="N234" s="23">
        <f t="shared" si="30"/>
        <v>9.4</v>
      </c>
      <c r="O234" s="23" t="e">
        <f t="shared" si="31"/>
        <v>#N/A</v>
      </c>
      <c r="P234" s="17">
        <f t="shared" si="32"/>
        <v>49</v>
      </c>
      <c r="Q234" s="17" t="e">
        <f t="shared" si="33"/>
        <v>#N/A</v>
      </c>
      <c r="R234" s="18">
        <v>49</v>
      </c>
      <c r="T234" s="18">
        <v>9.4</v>
      </c>
    </row>
    <row r="235" spans="1:21" x14ac:dyDescent="0.25">
      <c r="A235" s="49">
        <f t="shared" si="34"/>
        <v>2019</v>
      </c>
      <c r="B235" s="50">
        <f t="shared" si="37"/>
        <v>2</v>
      </c>
      <c r="C235" s="50">
        <f t="shared" si="38"/>
        <v>10</v>
      </c>
      <c r="D235" s="50">
        <f t="shared" si="35"/>
        <v>17</v>
      </c>
      <c r="E235" s="51">
        <f t="shared" si="36"/>
        <v>43506.708333332768</v>
      </c>
      <c r="F235" s="63">
        <v>7.8</v>
      </c>
      <c r="G235" s="17" t="s">
        <v>27</v>
      </c>
      <c r="H235" s="58">
        <v>9.6</v>
      </c>
      <c r="I235" s="67">
        <v>31.6</v>
      </c>
      <c r="J235" s="17" t="s">
        <v>27</v>
      </c>
      <c r="K235" s="71">
        <v>54.9</v>
      </c>
      <c r="N235" s="23">
        <f t="shared" si="30"/>
        <v>7.8</v>
      </c>
      <c r="O235" s="23">
        <f t="shared" si="31"/>
        <v>9.6</v>
      </c>
      <c r="P235" s="17">
        <f t="shared" si="32"/>
        <v>31.6</v>
      </c>
      <c r="Q235" s="17">
        <f t="shared" si="33"/>
        <v>54.9</v>
      </c>
      <c r="R235" s="18">
        <v>31.6</v>
      </c>
      <c r="S235" s="18">
        <v>54.9</v>
      </c>
      <c r="T235" s="18">
        <v>7.8</v>
      </c>
      <c r="U235" s="56">
        <v>9.6</v>
      </c>
    </row>
    <row r="236" spans="1:21" x14ac:dyDescent="0.25">
      <c r="A236" s="49">
        <f t="shared" si="34"/>
        <v>2019</v>
      </c>
      <c r="B236" s="50">
        <f t="shared" si="37"/>
        <v>2</v>
      </c>
      <c r="C236" s="50">
        <f t="shared" si="38"/>
        <v>10</v>
      </c>
      <c r="D236" s="50">
        <f t="shared" si="35"/>
        <v>18</v>
      </c>
      <c r="E236" s="51">
        <f t="shared" si="36"/>
        <v>43506.749999999432</v>
      </c>
      <c r="F236" s="63">
        <v>4.9000000000000004</v>
      </c>
      <c r="G236" s="17" t="s">
        <v>27</v>
      </c>
      <c r="H236" s="58">
        <v>9.4</v>
      </c>
      <c r="I236" s="67">
        <v>27.3</v>
      </c>
      <c r="J236" s="17" t="s">
        <v>27</v>
      </c>
      <c r="K236" s="71">
        <v>54.6</v>
      </c>
      <c r="N236" s="23">
        <f t="shared" si="30"/>
        <v>4.9000000000000004</v>
      </c>
      <c r="O236" s="23">
        <f t="shared" si="31"/>
        <v>9.4</v>
      </c>
      <c r="P236" s="17">
        <f t="shared" si="32"/>
        <v>27.3</v>
      </c>
      <c r="Q236" s="17">
        <f t="shared" si="33"/>
        <v>54.6</v>
      </c>
      <c r="R236" s="18">
        <v>27.3</v>
      </c>
      <c r="S236" s="18">
        <v>54.6</v>
      </c>
      <c r="T236" s="18">
        <v>4.9000000000000004</v>
      </c>
      <c r="U236" s="56">
        <v>9.4</v>
      </c>
    </row>
    <row r="237" spans="1:21" x14ac:dyDescent="0.25">
      <c r="A237" s="49">
        <f t="shared" si="34"/>
        <v>2019</v>
      </c>
      <c r="B237" s="50">
        <f t="shared" si="37"/>
        <v>2</v>
      </c>
      <c r="C237" s="50">
        <f t="shared" si="38"/>
        <v>10</v>
      </c>
      <c r="D237" s="50">
        <f t="shared" si="35"/>
        <v>19</v>
      </c>
      <c r="E237" s="51">
        <f t="shared" si="36"/>
        <v>43506.791666666097</v>
      </c>
      <c r="F237" s="63">
        <v>5.7</v>
      </c>
      <c r="G237" s="17" t="s">
        <v>27</v>
      </c>
      <c r="H237" s="58">
        <v>9.4</v>
      </c>
      <c r="I237" s="67">
        <v>27.5</v>
      </c>
      <c r="J237" s="17" t="s">
        <v>27</v>
      </c>
      <c r="K237" s="71">
        <v>54.5</v>
      </c>
      <c r="N237" s="23">
        <f t="shared" si="30"/>
        <v>5.7</v>
      </c>
      <c r="O237" s="23">
        <f t="shared" si="31"/>
        <v>9.4</v>
      </c>
      <c r="P237" s="17">
        <f t="shared" si="32"/>
        <v>27.5</v>
      </c>
      <c r="Q237" s="17">
        <f t="shared" si="33"/>
        <v>54.5</v>
      </c>
      <c r="R237" s="18">
        <v>27.5</v>
      </c>
      <c r="S237" s="18">
        <v>54.5</v>
      </c>
      <c r="T237" s="18">
        <v>5.7</v>
      </c>
      <c r="U237" s="56">
        <v>9.4</v>
      </c>
    </row>
    <row r="238" spans="1:21" x14ac:dyDescent="0.25">
      <c r="A238" s="49">
        <f t="shared" si="34"/>
        <v>2019</v>
      </c>
      <c r="B238" s="50">
        <f t="shared" si="37"/>
        <v>2</v>
      </c>
      <c r="C238" s="50">
        <f t="shared" si="38"/>
        <v>10</v>
      </c>
      <c r="D238" s="50">
        <f t="shared" si="35"/>
        <v>20</v>
      </c>
      <c r="E238" s="51">
        <f t="shared" si="36"/>
        <v>43506.833333332761</v>
      </c>
      <c r="F238" s="63">
        <v>3.7</v>
      </c>
      <c r="G238" s="17" t="s">
        <v>27</v>
      </c>
      <c r="H238" s="58">
        <v>8.9</v>
      </c>
      <c r="I238" s="67">
        <v>24.3</v>
      </c>
      <c r="J238" s="17" t="s">
        <v>27</v>
      </c>
      <c r="K238" s="71">
        <v>53.9</v>
      </c>
      <c r="N238" s="23">
        <f t="shared" si="30"/>
        <v>3.7</v>
      </c>
      <c r="O238" s="23">
        <f t="shared" si="31"/>
        <v>8.9</v>
      </c>
      <c r="P238" s="17">
        <f t="shared" si="32"/>
        <v>24.3</v>
      </c>
      <c r="Q238" s="17">
        <f t="shared" si="33"/>
        <v>53.9</v>
      </c>
      <c r="R238" s="18">
        <v>24.3</v>
      </c>
      <c r="S238" s="18">
        <v>53.9</v>
      </c>
      <c r="T238" s="18">
        <v>3.7</v>
      </c>
      <c r="U238" s="56">
        <v>8.9</v>
      </c>
    </row>
    <row r="239" spans="1:21" x14ac:dyDescent="0.25">
      <c r="A239" s="49">
        <f t="shared" si="34"/>
        <v>2019</v>
      </c>
      <c r="B239" s="50">
        <f t="shared" si="37"/>
        <v>2</v>
      </c>
      <c r="C239" s="50">
        <f t="shared" si="38"/>
        <v>10</v>
      </c>
      <c r="D239" s="50">
        <f t="shared" si="35"/>
        <v>21</v>
      </c>
      <c r="E239" s="51">
        <f t="shared" si="36"/>
        <v>43506.874999999425</v>
      </c>
      <c r="F239" s="63">
        <v>5.5</v>
      </c>
      <c r="G239" s="17" t="s">
        <v>27</v>
      </c>
      <c r="H239" s="58">
        <v>8.6999999999999993</v>
      </c>
      <c r="I239" s="67">
        <v>24.2</v>
      </c>
      <c r="J239" s="17" t="s">
        <v>27</v>
      </c>
      <c r="K239" s="71">
        <v>53.3</v>
      </c>
      <c r="N239" s="23">
        <f t="shared" si="30"/>
        <v>5.5</v>
      </c>
      <c r="O239" s="23">
        <f t="shared" si="31"/>
        <v>8.6999999999999993</v>
      </c>
      <c r="P239" s="17">
        <f t="shared" si="32"/>
        <v>24.2</v>
      </c>
      <c r="Q239" s="17">
        <f t="shared" si="33"/>
        <v>53.3</v>
      </c>
      <c r="R239" s="18">
        <v>24.2</v>
      </c>
      <c r="S239" s="18">
        <v>53.3</v>
      </c>
      <c r="T239" s="18">
        <v>5.5</v>
      </c>
      <c r="U239" s="56">
        <v>8.6999999999999993</v>
      </c>
    </row>
    <row r="240" spans="1:21" x14ac:dyDescent="0.25">
      <c r="A240" s="49">
        <f t="shared" si="34"/>
        <v>2019</v>
      </c>
      <c r="B240" s="50">
        <f t="shared" si="37"/>
        <v>2</v>
      </c>
      <c r="C240" s="50">
        <f t="shared" si="38"/>
        <v>10</v>
      </c>
      <c r="D240" s="50">
        <f t="shared" si="35"/>
        <v>22</v>
      </c>
      <c r="E240" s="51">
        <f t="shared" si="36"/>
        <v>43506.916666666089</v>
      </c>
      <c r="F240" s="63">
        <v>5.6</v>
      </c>
      <c r="G240" s="17" t="s">
        <v>27</v>
      </c>
      <c r="H240" s="58">
        <v>8.4</v>
      </c>
      <c r="I240" s="67">
        <v>24.4</v>
      </c>
      <c r="J240" s="17" t="s">
        <v>27</v>
      </c>
      <c r="K240" s="71">
        <v>52.3</v>
      </c>
      <c r="N240" s="23">
        <f t="shared" si="30"/>
        <v>5.6</v>
      </c>
      <c r="O240" s="23">
        <f t="shared" si="31"/>
        <v>8.4</v>
      </c>
      <c r="P240" s="17">
        <f t="shared" si="32"/>
        <v>24.4</v>
      </c>
      <c r="Q240" s="17">
        <f t="shared" si="33"/>
        <v>52.3</v>
      </c>
      <c r="R240" s="18">
        <v>24.4</v>
      </c>
      <c r="S240" s="18">
        <v>52.3</v>
      </c>
      <c r="T240" s="18">
        <v>5.6</v>
      </c>
      <c r="U240" s="56">
        <v>8.4</v>
      </c>
    </row>
    <row r="241" spans="1:21" x14ac:dyDescent="0.25">
      <c r="A241" s="49">
        <f t="shared" si="34"/>
        <v>2019</v>
      </c>
      <c r="B241" s="50">
        <f t="shared" si="37"/>
        <v>2</v>
      </c>
      <c r="C241" s="50">
        <f t="shared" si="38"/>
        <v>10</v>
      </c>
      <c r="D241" s="50">
        <f t="shared" si="35"/>
        <v>23</v>
      </c>
      <c r="E241" s="51">
        <f t="shared" si="36"/>
        <v>43506.958333332754</v>
      </c>
      <c r="F241" s="63">
        <v>4.2</v>
      </c>
      <c r="G241" s="17" t="s">
        <v>27</v>
      </c>
      <c r="H241" s="58">
        <v>8.1999999999999993</v>
      </c>
      <c r="I241" s="67">
        <v>16.5</v>
      </c>
      <c r="J241" s="17" t="s">
        <v>27</v>
      </c>
      <c r="K241" s="71">
        <v>51.8</v>
      </c>
      <c r="N241" s="23">
        <f t="shared" si="30"/>
        <v>4.2</v>
      </c>
      <c r="O241" s="23">
        <f t="shared" si="31"/>
        <v>8.1999999999999993</v>
      </c>
      <c r="P241" s="17">
        <f t="shared" si="32"/>
        <v>16.5</v>
      </c>
      <c r="Q241" s="17">
        <f t="shared" si="33"/>
        <v>51.8</v>
      </c>
      <c r="R241" s="18">
        <v>16.5</v>
      </c>
      <c r="S241" s="18">
        <v>51.8</v>
      </c>
      <c r="T241" s="18">
        <v>4.2</v>
      </c>
      <c r="U241" s="56">
        <v>8.1999999999999993</v>
      </c>
    </row>
    <row r="242" spans="1:21" x14ac:dyDescent="0.25">
      <c r="A242" s="49">
        <f t="shared" si="34"/>
        <v>2019</v>
      </c>
      <c r="B242" s="50">
        <f t="shared" si="37"/>
        <v>2</v>
      </c>
      <c r="C242" s="50">
        <f t="shared" si="38"/>
        <v>11</v>
      </c>
      <c r="D242" s="50">
        <f t="shared" si="35"/>
        <v>0</v>
      </c>
      <c r="E242" s="51">
        <f t="shared" si="36"/>
        <v>43506.999999999418</v>
      </c>
      <c r="F242" s="63">
        <v>-1.8</v>
      </c>
      <c r="G242" s="17" t="s">
        <v>27</v>
      </c>
      <c r="H242" s="58">
        <v>7.7</v>
      </c>
      <c r="I242" s="67">
        <v>9</v>
      </c>
      <c r="J242" s="17" t="s">
        <v>27</v>
      </c>
      <c r="K242" s="71">
        <v>50.4</v>
      </c>
      <c r="N242" s="23">
        <f t="shared" si="30"/>
        <v>-1.8</v>
      </c>
      <c r="O242" s="23">
        <f t="shared" si="31"/>
        <v>7.7</v>
      </c>
      <c r="P242" s="17">
        <f t="shared" si="32"/>
        <v>9</v>
      </c>
      <c r="Q242" s="17">
        <f t="shared" si="33"/>
        <v>50.4</v>
      </c>
      <c r="R242" s="18">
        <v>9</v>
      </c>
      <c r="S242" s="18">
        <v>50.4</v>
      </c>
      <c r="T242" s="18">
        <v>-1.8</v>
      </c>
      <c r="U242" s="56">
        <v>7.7</v>
      </c>
    </row>
    <row r="243" spans="1:21" x14ac:dyDescent="0.25">
      <c r="A243" s="49">
        <f t="shared" si="34"/>
        <v>2019</v>
      </c>
      <c r="B243" s="50">
        <f t="shared" si="37"/>
        <v>2</v>
      </c>
      <c r="C243" s="50">
        <f t="shared" si="38"/>
        <v>11</v>
      </c>
      <c r="D243" s="50">
        <f t="shared" si="35"/>
        <v>1</v>
      </c>
      <c r="E243" s="51">
        <f t="shared" si="36"/>
        <v>43507.041666666082</v>
      </c>
      <c r="F243" s="63">
        <v>2.6</v>
      </c>
      <c r="G243" s="17" t="s">
        <v>27</v>
      </c>
      <c r="H243" s="58">
        <v>7.4</v>
      </c>
      <c r="I243" s="67">
        <v>13.1</v>
      </c>
      <c r="J243" s="17" t="s">
        <v>27</v>
      </c>
      <c r="K243" s="71">
        <v>49.1</v>
      </c>
      <c r="N243" s="23">
        <f t="shared" si="30"/>
        <v>2.6</v>
      </c>
      <c r="O243" s="23">
        <f t="shared" si="31"/>
        <v>7.4</v>
      </c>
      <c r="P243" s="17">
        <f t="shared" si="32"/>
        <v>13.1</v>
      </c>
      <c r="Q243" s="17">
        <f t="shared" si="33"/>
        <v>49.1</v>
      </c>
      <c r="R243" s="18">
        <v>13.1</v>
      </c>
      <c r="S243" s="18">
        <v>49.1</v>
      </c>
      <c r="T243" s="18">
        <v>2.6</v>
      </c>
      <c r="U243" s="56">
        <v>7.4</v>
      </c>
    </row>
    <row r="244" spans="1:21" x14ac:dyDescent="0.25">
      <c r="A244" s="49">
        <f t="shared" si="34"/>
        <v>2019</v>
      </c>
      <c r="B244" s="50">
        <f t="shared" si="37"/>
        <v>2</v>
      </c>
      <c r="C244" s="50">
        <f t="shared" si="38"/>
        <v>11</v>
      </c>
      <c r="D244" s="50">
        <f t="shared" si="35"/>
        <v>2</v>
      </c>
      <c r="E244" s="51">
        <f t="shared" si="36"/>
        <v>43507.083333332746</v>
      </c>
      <c r="F244" s="63">
        <v>2.1</v>
      </c>
      <c r="G244" s="17" t="s">
        <v>27</v>
      </c>
      <c r="H244" s="58">
        <v>7.2</v>
      </c>
      <c r="I244" s="67">
        <v>10.9</v>
      </c>
      <c r="J244" s="17" t="s">
        <v>27</v>
      </c>
      <c r="K244" s="71">
        <v>47.8</v>
      </c>
      <c r="N244" s="23">
        <f t="shared" si="30"/>
        <v>2.1</v>
      </c>
      <c r="O244" s="23">
        <f t="shared" si="31"/>
        <v>7.2</v>
      </c>
      <c r="P244" s="17">
        <f t="shared" si="32"/>
        <v>10.9</v>
      </c>
      <c r="Q244" s="17">
        <f t="shared" si="33"/>
        <v>47.8</v>
      </c>
      <c r="R244" s="18">
        <v>10.9</v>
      </c>
      <c r="S244" s="18">
        <v>47.8</v>
      </c>
      <c r="T244" s="18">
        <v>2.1</v>
      </c>
      <c r="U244" s="56">
        <v>7.2</v>
      </c>
    </row>
    <row r="245" spans="1:21" x14ac:dyDescent="0.25">
      <c r="A245" s="49">
        <f t="shared" si="34"/>
        <v>2019</v>
      </c>
      <c r="B245" s="50">
        <f t="shared" si="37"/>
        <v>2</v>
      </c>
      <c r="C245" s="50">
        <f t="shared" si="38"/>
        <v>11</v>
      </c>
      <c r="D245" s="50">
        <f t="shared" si="35"/>
        <v>3</v>
      </c>
      <c r="E245" s="51">
        <f t="shared" si="36"/>
        <v>43507.124999999411</v>
      </c>
      <c r="F245" s="63">
        <v>2.5</v>
      </c>
      <c r="G245" s="17" t="s">
        <v>27</v>
      </c>
      <c r="H245" s="58">
        <v>7</v>
      </c>
      <c r="I245" s="67">
        <v>10.8</v>
      </c>
      <c r="J245" s="17" t="s">
        <v>27</v>
      </c>
      <c r="K245" s="71">
        <v>46.1</v>
      </c>
      <c r="N245" s="23">
        <f t="shared" si="30"/>
        <v>2.5</v>
      </c>
      <c r="O245" s="23">
        <f t="shared" si="31"/>
        <v>7</v>
      </c>
      <c r="P245" s="17">
        <f t="shared" si="32"/>
        <v>10.8</v>
      </c>
      <c r="Q245" s="17">
        <f t="shared" si="33"/>
        <v>46.1</v>
      </c>
      <c r="R245" s="18">
        <v>10.8</v>
      </c>
      <c r="S245" s="18">
        <v>46.1</v>
      </c>
      <c r="T245" s="18">
        <v>2.5</v>
      </c>
      <c r="U245" s="56">
        <v>7</v>
      </c>
    </row>
    <row r="246" spans="1:21" x14ac:dyDescent="0.25">
      <c r="A246" s="49">
        <f t="shared" si="34"/>
        <v>2019</v>
      </c>
      <c r="B246" s="50">
        <f t="shared" si="37"/>
        <v>2</v>
      </c>
      <c r="C246" s="50">
        <f t="shared" si="38"/>
        <v>11</v>
      </c>
      <c r="D246" s="50">
        <f t="shared" si="35"/>
        <v>4</v>
      </c>
      <c r="E246" s="51">
        <f t="shared" si="36"/>
        <v>43507.166666666075</v>
      </c>
      <c r="F246" s="63">
        <v>2.4</v>
      </c>
      <c r="G246" s="17" t="s">
        <v>27</v>
      </c>
      <c r="H246" s="58">
        <v>6.8</v>
      </c>
      <c r="I246" s="67">
        <v>12.1</v>
      </c>
      <c r="J246" s="17" t="s">
        <v>27</v>
      </c>
      <c r="K246" s="71">
        <v>44.7</v>
      </c>
      <c r="N246" s="23">
        <f t="shared" si="30"/>
        <v>2.4</v>
      </c>
      <c r="O246" s="23">
        <f t="shared" si="31"/>
        <v>6.8</v>
      </c>
      <c r="P246" s="17">
        <f t="shared" si="32"/>
        <v>12.1</v>
      </c>
      <c r="Q246" s="17">
        <f t="shared" si="33"/>
        <v>44.7</v>
      </c>
      <c r="R246" s="18">
        <v>12.1</v>
      </c>
      <c r="S246" s="18">
        <v>44.7</v>
      </c>
      <c r="T246" s="18">
        <v>2.4</v>
      </c>
      <c r="U246" s="56">
        <v>6.8</v>
      </c>
    </row>
    <row r="247" spans="1:21" x14ac:dyDescent="0.25">
      <c r="A247" s="49">
        <f t="shared" si="34"/>
        <v>2019</v>
      </c>
      <c r="B247" s="50">
        <f t="shared" si="37"/>
        <v>2</v>
      </c>
      <c r="C247" s="50">
        <f t="shared" si="38"/>
        <v>11</v>
      </c>
      <c r="D247" s="50">
        <f t="shared" si="35"/>
        <v>5</v>
      </c>
      <c r="E247" s="51">
        <f t="shared" si="36"/>
        <v>43507.208333332739</v>
      </c>
      <c r="F247" s="63">
        <v>-1.3</v>
      </c>
      <c r="G247" s="17" t="s">
        <v>27</v>
      </c>
      <c r="H247" s="58">
        <v>6.4</v>
      </c>
      <c r="I247" s="67">
        <v>10</v>
      </c>
      <c r="J247" s="17" t="s">
        <v>27</v>
      </c>
      <c r="K247" s="71">
        <v>43.2</v>
      </c>
      <c r="N247" s="23">
        <f t="shared" si="30"/>
        <v>-1.3</v>
      </c>
      <c r="O247" s="23">
        <f t="shared" si="31"/>
        <v>6.4</v>
      </c>
      <c r="P247" s="17">
        <f t="shared" si="32"/>
        <v>10</v>
      </c>
      <c r="Q247" s="17">
        <f t="shared" si="33"/>
        <v>43.2</v>
      </c>
      <c r="R247" s="18">
        <v>10</v>
      </c>
      <c r="S247" s="18">
        <v>43.2</v>
      </c>
      <c r="T247" s="18">
        <v>-1.3</v>
      </c>
      <c r="U247" s="56">
        <v>6.4</v>
      </c>
    </row>
    <row r="248" spans="1:21" x14ac:dyDescent="0.25">
      <c r="A248" s="49">
        <f t="shared" si="34"/>
        <v>2019</v>
      </c>
      <c r="B248" s="50">
        <f t="shared" si="37"/>
        <v>2</v>
      </c>
      <c r="C248" s="50">
        <f t="shared" si="38"/>
        <v>11</v>
      </c>
      <c r="D248" s="50">
        <f t="shared" si="35"/>
        <v>6</v>
      </c>
      <c r="E248" s="51">
        <f t="shared" si="36"/>
        <v>43507.249999999403</v>
      </c>
      <c r="F248" s="63">
        <v>9.4</v>
      </c>
      <c r="G248" s="17" t="s">
        <v>27</v>
      </c>
      <c r="H248" s="58">
        <v>6.5</v>
      </c>
      <c r="I248" s="67">
        <v>55.8</v>
      </c>
      <c r="J248" s="17" t="s">
        <v>27</v>
      </c>
      <c r="K248" s="71">
        <v>43.5</v>
      </c>
      <c r="N248" s="23">
        <f t="shared" si="30"/>
        <v>9.4</v>
      </c>
      <c r="O248" s="23">
        <f t="shared" si="31"/>
        <v>6.5</v>
      </c>
      <c r="P248" s="17">
        <f t="shared" si="32"/>
        <v>55.8</v>
      </c>
      <c r="Q248" s="17">
        <f t="shared" si="33"/>
        <v>43.5</v>
      </c>
      <c r="R248" s="18">
        <v>55.8</v>
      </c>
      <c r="S248" s="18">
        <v>43.5</v>
      </c>
      <c r="T248" s="18">
        <v>9.4</v>
      </c>
      <c r="U248" s="56">
        <v>6.5</v>
      </c>
    </row>
    <row r="249" spans="1:21" x14ac:dyDescent="0.25">
      <c r="A249" s="49">
        <f t="shared" si="34"/>
        <v>2019</v>
      </c>
      <c r="B249" s="50">
        <f t="shared" si="37"/>
        <v>2</v>
      </c>
      <c r="C249" s="50">
        <f t="shared" si="38"/>
        <v>11</v>
      </c>
      <c r="D249" s="50">
        <f t="shared" si="35"/>
        <v>7</v>
      </c>
      <c r="E249" s="51">
        <f t="shared" si="36"/>
        <v>43507.291666666068</v>
      </c>
      <c r="F249" s="63">
        <v>7.8</v>
      </c>
      <c r="G249" s="17" t="s">
        <v>27</v>
      </c>
      <c r="H249" s="58">
        <v>6.3</v>
      </c>
      <c r="I249" s="67">
        <v>52.9</v>
      </c>
      <c r="J249" s="17" t="s">
        <v>27</v>
      </c>
      <c r="K249" s="71">
        <v>41.9</v>
      </c>
      <c r="N249" s="23">
        <f t="shared" si="30"/>
        <v>7.8</v>
      </c>
      <c r="O249" s="23">
        <f t="shared" si="31"/>
        <v>6.3</v>
      </c>
      <c r="P249" s="17">
        <f t="shared" si="32"/>
        <v>52.9</v>
      </c>
      <c r="Q249" s="17">
        <f t="shared" si="33"/>
        <v>41.9</v>
      </c>
      <c r="R249" s="18">
        <v>52.9</v>
      </c>
      <c r="S249" s="18">
        <v>41.9</v>
      </c>
      <c r="T249" s="18">
        <v>7.8</v>
      </c>
      <c r="U249" s="56">
        <v>6.3</v>
      </c>
    </row>
    <row r="250" spans="1:21" x14ac:dyDescent="0.25">
      <c r="A250" s="49">
        <f t="shared" si="34"/>
        <v>2019</v>
      </c>
      <c r="B250" s="50">
        <f t="shared" si="37"/>
        <v>2</v>
      </c>
      <c r="C250" s="50">
        <f t="shared" si="38"/>
        <v>11</v>
      </c>
      <c r="D250" s="50">
        <f t="shared" si="35"/>
        <v>8</v>
      </c>
      <c r="E250" s="51">
        <f t="shared" si="36"/>
        <v>43507.333333332732</v>
      </c>
      <c r="F250" s="63">
        <v>29.4</v>
      </c>
      <c r="G250" s="17" t="s">
        <v>27</v>
      </c>
      <c r="H250" s="58">
        <v>7.1</v>
      </c>
      <c r="I250" s="67">
        <v>142.19999999999999</v>
      </c>
      <c r="J250" s="17" t="s">
        <v>27</v>
      </c>
      <c r="K250" s="71">
        <v>44.5</v>
      </c>
      <c r="N250" s="23">
        <f t="shared" si="30"/>
        <v>29.4</v>
      </c>
      <c r="O250" s="23">
        <f t="shared" si="31"/>
        <v>7.1</v>
      </c>
      <c r="P250" s="17">
        <f t="shared" si="32"/>
        <v>142.19999999999999</v>
      </c>
      <c r="Q250" s="17">
        <f t="shared" si="33"/>
        <v>44.5</v>
      </c>
      <c r="R250" s="18">
        <v>142.19999999999999</v>
      </c>
      <c r="S250" s="18">
        <v>44.5</v>
      </c>
      <c r="T250" s="18">
        <v>29.4</v>
      </c>
      <c r="U250" s="56">
        <v>7.1</v>
      </c>
    </row>
    <row r="251" spans="1:21" x14ac:dyDescent="0.25">
      <c r="A251" s="49">
        <f t="shared" si="34"/>
        <v>2019</v>
      </c>
      <c r="B251" s="50">
        <f t="shared" si="37"/>
        <v>2</v>
      </c>
      <c r="C251" s="50">
        <f t="shared" si="38"/>
        <v>11</v>
      </c>
      <c r="D251" s="50">
        <f t="shared" si="35"/>
        <v>9</v>
      </c>
      <c r="E251" s="51">
        <f t="shared" si="36"/>
        <v>43507.374999999396</v>
      </c>
      <c r="F251" s="63">
        <v>2.7</v>
      </c>
      <c r="G251" s="17" t="s">
        <v>27</v>
      </c>
      <c r="H251" s="58">
        <v>7</v>
      </c>
      <c r="I251" s="67">
        <v>29</v>
      </c>
      <c r="J251" s="17" t="s">
        <v>27</v>
      </c>
      <c r="K251" s="71">
        <v>43.6</v>
      </c>
      <c r="N251" s="23">
        <f t="shared" si="30"/>
        <v>2.7</v>
      </c>
      <c r="O251" s="23">
        <f t="shared" si="31"/>
        <v>7</v>
      </c>
      <c r="P251" s="17">
        <f t="shared" si="32"/>
        <v>29</v>
      </c>
      <c r="Q251" s="17">
        <f t="shared" si="33"/>
        <v>43.6</v>
      </c>
      <c r="R251" s="18">
        <v>29</v>
      </c>
      <c r="S251" s="18">
        <v>43.6</v>
      </c>
      <c r="T251" s="18">
        <v>2.7</v>
      </c>
      <c r="U251" s="56">
        <v>7</v>
      </c>
    </row>
    <row r="252" spans="1:21" x14ac:dyDescent="0.25">
      <c r="A252" s="49">
        <f t="shared" si="34"/>
        <v>2019</v>
      </c>
      <c r="B252" s="50">
        <f t="shared" si="37"/>
        <v>2</v>
      </c>
      <c r="C252" s="50">
        <f t="shared" si="38"/>
        <v>11</v>
      </c>
      <c r="D252" s="50">
        <f t="shared" si="35"/>
        <v>10</v>
      </c>
      <c r="E252" s="51">
        <f t="shared" si="36"/>
        <v>43507.41666666606</v>
      </c>
      <c r="F252" s="63">
        <v>3.6</v>
      </c>
      <c r="G252" s="17" t="s">
        <v>27</v>
      </c>
      <c r="H252" s="58">
        <v>6.9</v>
      </c>
      <c r="I252" s="67">
        <v>35.799999999999997</v>
      </c>
      <c r="J252" s="17" t="s">
        <v>27</v>
      </c>
      <c r="K252" s="71">
        <v>42</v>
      </c>
      <c r="N252" s="23">
        <f t="shared" si="30"/>
        <v>3.6</v>
      </c>
      <c r="O252" s="23">
        <f t="shared" si="31"/>
        <v>6.9</v>
      </c>
      <c r="P252" s="17">
        <f t="shared" si="32"/>
        <v>35.799999999999997</v>
      </c>
      <c r="Q252" s="17">
        <f t="shared" si="33"/>
        <v>42</v>
      </c>
      <c r="R252" s="18">
        <v>35.799999999999997</v>
      </c>
      <c r="S252" s="18">
        <v>42</v>
      </c>
      <c r="T252" s="18">
        <v>3.6</v>
      </c>
      <c r="U252" s="56">
        <v>6.9</v>
      </c>
    </row>
    <row r="253" spans="1:21" x14ac:dyDescent="0.25">
      <c r="A253" s="49">
        <f t="shared" si="34"/>
        <v>2019</v>
      </c>
      <c r="B253" s="50">
        <f t="shared" si="37"/>
        <v>2</v>
      </c>
      <c r="C253" s="50">
        <f t="shared" si="38"/>
        <v>11</v>
      </c>
      <c r="D253" s="50">
        <f t="shared" si="35"/>
        <v>11</v>
      </c>
      <c r="E253" s="51">
        <f t="shared" si="36"/>
        <v>43507.458333332725</v>
      </c>
      <c r="F253" s="63">
        <v>8.6</v>
      </c>
      <c r="G253" s="17" t="s">
        <v>27</v>
      </c>
      <c r="H253" s="58">
        <v>6.9</v>
      </c>
      <c r="I253" s="67">
        <v>30.7</v>
      </c>
      <c r="J253" s="17" t="s">
        <v>27</v>
      </c>
      <c r="K253" s="71">
        <v>40</v>
      </c>
      <c r="N253" s="23">
        <f t="shared" si="30"/>
        <v>8.6</v>
      </c>
      <c r="O253" s="23">
        <f t="shared" si="31"/>
        <v>6.9</v>
      </c>
      <c r="P253" s="17">
        <f t="shared" si="32"/>
        <v>30.7</v>
      </c>
      <c r="Q253" s="17">
        <f t="shared" si="33"/>
        <v>40</v>
      </c>
      <c r="R253" s="18">
        <v>30.7</v>
      </c>
      <c r="S253" s="18">
        <v>40</v>
      </c>
      <c r="T253" s="18">
        <v>8.6</v>
      </c>
      <c r="U253" s="56">
        <v>6.9</v>
      </c>
    </row>
    <row r="254" spans="1:21" x14ac:dyDescent="0.25">
      <c r="A254" s="49">
        <f t="shared" si="34"/>
        <v>2019</v>
      </c>
      <c r="B254" s="50">
        <f t="shared" si="37"/>
        <v>2</v>
      </c>
      <c r="C254" s="50">
        <f t="shared" si="38"/>
        <v>11</v>
      </c>
      <c r="D254" s="50">
        <f t="shared" si="35"/>
        <v>12</v>
      </c>
      <c r="E254" s="51">
        <f t="shared" si="36"/>
        <v>43507.499999999389</v>
      </c>
      <c r="F254" s="63">
        <v>7.6</v>
      </c>
      <c r="G254" s="17" t="s">
        <v>27</v>
      </c>
      <c r="H254" s="58">
        <v>6.6</v>
      </c>
      <c r="I254" s="67">
        <v>29.3</v>
      </c>
      <c r="J254" s="17" t="s">
        <v>27</v>
      </c>
      <c r="K254" s="71">
        <v>37.700000000000003</v>
      </c>
      <c r="N254" s="23">
        <f t="shared" si="30"/>
        <v>7.6</v>
      </c>
      <c r="O254" s="23">
        <f t="shared" si="31"/>
        <v>6.6</v>
      </c>
      <c r="P254" s="17">
        <f t="shared" si="32"/>
        <v>29.3</v>
      </c>
      <c r="Q254" s="17">
        <f t="shared" si="33"/>
        <v>37.700000000000003</v>
      </c>
      <c r="R254" s="18">
        <v>29.3</v>
      </c>
      <c r="S254" s="18">
        <v>37.700000000000003</v>
      </c>
      <c r="T254" s="18">
        <v>7.6</v>
      </c>
      <c r="U254" s="56">
        <v>6.6</v>
      </c>
    </row>
    <row r="255" spans="1:21" x14ac:dyDescent="0.25">
      <c r="A255" s="49">
        <f t="shared" si="34"/>
        <v>2019</v>
      </c>
      <c r="B255" s="50">
        <f t="shared" si="37"/>
        <v>2</v>
      </c>
      <c r="C255" s="50">
        <f t="shared" si="38"/>
        <v>11</v>
      </c>
      <c r="D255" s="50">
        <f t="shared" si="35"/>
        <v>13</v>
      </c>
      <c r="E255" s="51">
        <f t="shared" si="36"/>
        <v>43507.541666666053</v>
      </c>
      <c r="F255" s="63">
        <v>10.1</v>
      </c>
      <c r="G255" s="17" t="s">
        <v>27</v>
      </c>
      <c r="H255" s="58">
        <v>6.7</v>
      </c>
      <c r="I255" s="67">
        <v>40.1</v>
      </c>
      <c r="J255" s="17" t="s">
        <v>27</v>
      </c>
      <c r="K255" s="71">
        <v>36.5</v>
      </c>
      <c r="N255" s="23">
        <f t="shared" si="30"/>
        <v>10.1</v>
      </c>
      <c r="O255" s="23">
        <f t="shared" si="31"/>
        <v>6.7</v>
      </c>
      <c r="P255" s="17">
        <f t="shared" si="32"/>
        <v>40.1</v>
      </c>
      <c r="Q255" s="17">
        <f t="shared" si="33"/>
        <v>36.5</v>
      </c>
      <c r="R255" s="18">
        <v>40.1</v>
      </c>
      <c r="S255" s="18">
        <v>36.5</v>
      </c>
      <c r="T255" s="18">
        <v>10.1</v>
      </c>
      <c r="U255" s="56">
        <v>6.7</v>
      </c>
    </row>
    <row r="256" spans="1:21" x14ac:dyDescent="0.25">
      <c r="A256" s="49">
        <f t="shared" si="34"/>
        <v>2019</v>
      </c>
      <c r="B256" s="50">
        <f t="shared" si="37"/>
        <v>2</v>
      </c>
      <c r="C256" s="50">
        <f t="shared" si="38"/>
        <v>11</v>
      </c>
      <c r="D256" s="50">
        <f t="shared" si="35"/>
        <v>14</v>
      </c>
      <c r="E256" s="51">
        <f t="shared" si="36"/>
        <v>43507.583333332717</v>
      </c>
      <c r="F256" s="63">
        <v>10.9</v>
      </c>
      <c r="G256" s="17" t="s">
        <v>27</v>
      </c>
      <c r="H256" s="58">
        <v>6.8</v>
      </c>
      <c r="I256" s="67">
        <v>38.4</v>
      </c>
      <c r="J256" s="17" t="s">
        <v>27</v>
      </c>
      <c r="K256" s="71">
        <v>35.200000000000003</v>
      </c>
      <c r="N256" s="23">
        <f t="shared" si="30"/>
        <v>10.9</v>
      </c>
      <c r="O256" s="23">
        <f t="shared" si="31"/>
        <v>6.8</v>
      </c>
      <c r="P256" s="17">
        <f t="shared" si="32"/>
        <v>38.4</v>
      </c>
      <c r="Q256" s="17">
        <f t="shared" si="33"/>
        <v>35.200000000000003</v>
      </c>
      <c r="R256" s="18">
        <v>38.4</v>
      </c>
      <c r="S256" s="18">
        <v>35.200000000000003</v>
      </c>
      <c r="T256" s="18">
        <v>10.9</v>
      </c>
      <c r="U256" s="56">
        <v>6.8</v>
      </c>
    </row>
    <row r="257" spans="1:21" x14ac:dyDescent="0.25">
      <c r="A257" s="49">
        <f t="shared" si="34"/>
        <v>2019</v>
      </c>
      <c r="B257" s="50">
        <f t="shared" si="37"/>
        <v>2</v>
      </c>
      <c r="C257" s="50">
        <f t="shared" si="38"/>
        <v>11</v>
      </c>
      <c r="D257" s="50">
        <f t="shared" si="35"/>
        <v>15</v>
      </c>
      <c r="E257" s="51">
        <f t="shared" si="36"/>
        <v>43507.624999999382</v>
      </c>
      <c r="F257" s="63">
        <v>8</v>
      </c>
      <c r="G257" s="17" t="s">
        <v>27</v>
      </c>
      <c r="H257" s="58">
        <v>6.5</v>
      </c>
      <c r="I257" s="67">
        <v>19.7</v>
      </c>
      <c r="J257" s="17" t="s">
        <v>27</v>
      </c>
      <c r="K257" s="71">
        <v>32.9</v>
      </c>
      <c r="N257" s="23">
        <f t="shared" si="30"/>
        <v>8</v>
      </c>
      <c r="O257" s="23">
        <f t="shared" si="31"/>
        <v>6.5</v>
      </c>
      <c r="P257" s="17">
        <f t="shared" si="32"/>
        <v>19.7</v>
      </c>
      <c r="Q257" s="17">
        <f t="shared" si="33"/>
        <v>32.9</v>
      </c>
      <c r="R257" s="18">
        <v>19.7</v>
      </c>
      <c r="S257" s="18">
        <v>32.9</v>
      </c>
      <c r="T257" s="18">
        <v>8</v>
      </c>
      <c r="U257" s="56">
        <v>6.5</v>
      </c>
    </row>
    <row r="258" spans="1:21" x14ac:dyDescent="0.25">
      <c r="A258" s="49">
        <f t="shared" si="34"/>
        <v>2019</v>
      </c>
      <c r="B258" s="50">
        <f t="shared" si="37"/>
        <v>2</v>
      </c>
      <c r="C258" s="50">
        <f t="shared" si="38"/>
        <v>11</v>
      </c>
      <c r="D258" s="50">
        <f t="shared" si="35"/>
        <v>16</v>
      </c>
      <c r="E258" s="51">
        <f t="shared" si="36"/>
        <v>43507.666666666046</v>
      </c>
      <c r="F258" s="63">
        <v>6.7</v>
      </c>
      <c r="G258" s="17" t="s">
        <v>27</v>
      </c>
      <c r="H258" s="58">
        <v>6.4</v>
      </c>
      <c r="I258" s="67">
        <v>14.7</v>
      </c>
      <c r="J258" s="17" t="s">
        <v>27</v>
      </c>
      <c r="K258" s="71">
        <v>31.6</v>
      </c>
      <c r="N258" s="23">
        <f t="shared" ref="N258:N321" si="39">IF(G258="Valid", F258, NA())</f>
        <v>6.7</v>
      </c>
      <c r="O258" s="23">
        <f t="shared" ref="O258:O321" si="40">IF(G258="Valid", H258, NA())</f>
        <v>6.4</v>
      </c>
      <c r="P258" s="17">
        <f t="shared" ref="P258:P321" si="41">IF(J258="Valid", I258, NA())</f>
        <v>14.7</v>
      </c>
      <c r="Q258" s="17">
        <f t="shared" ref="Q258:Q321" si="42">IF(J258="Valid", K258, NA())</f>
        <v>31.6</v>
      </c>
      <c r="R258" s="18">
        <v>14.7</v>
      </c>
      <c r="S258" s="18">
        <v>31.6</v>
      </c>
      <c r="T258" s="18">
        <v>6.7</v>
      </c>
      <c r="U258" s="56">
        <v>6.4</v>
      </c>
    </row>
    <row r="259" spans="1:21" x14ac:dyDescent="0.25">
      <c r="A259" s="49">
        <f t="shared" si="34"/>
        <v>2019</v>
      </c>
      <c r="B259" s="50">
        <f t="shared" si="37"/>
        <v>2</v>
      </c>
      <c r="C259" s="50">
        <f t="shared" si="38"/>
        <v>11</v>
      </c>
      <c r="D259" s="50">
        <f t="shared" si="35"/>
        <v>17</v>
      </c>
      <c r="E259" s="51">
        <f t="shared" si="36"/>
        <v>43507.70833333271</v>
      </c>
      <c r="F259" s="63">
        <v>7.1</v>
      </c>
      <c r="G259" s="17" t="s">
        <v>27</v>
      </c>
      <c r="H259" s="58">
        <v>6.4</v>
      </c>
      <c r="I259" s="67">
        <v>15.4</v>
      </c>
      <c r="J259" s="17" t="s">
        <v>27</v>
      </c>
      <c r="K259" s="71">
        <v>31</v>
      </c>
      <c r="N259" s="23">
        <f t="shared" si="39"/>
        <v>7.1</v>
      </c>
      <c r="O259" s="23">
        <f t="shared" si="40"/>
        <v>6.4</v>
      </c>
      <c r="P259" s="17">
        <f t="shared" si="41"/>
        <v>15.4</v>
      </c>
      <c r="Q259" s="17">
        <f t="shared" si="42"/>
        <v>31</v>
      </c>
      <c r="R259" s="18">
        <v>15.4</v>
      </c>
      <c r="S259" s="18">
        <v>31</v>
      </c>
      <c r="T259" s="18">
        <v>7.1</v>
      </c>
      <c r="U259" s="56">
        <v>6.4</v>
      </c>
    </row>
    <row r="260" spans="1:21" x14ac:dyDescent="0.25">
      <c r="A260" s="49">
        <f t="shared" ref="A260:A323" si="43">A259</f>
        <v>2019</v>
      </c>
      <c r="B260" s="50">
        <f t="shared" si="37"/>
        <v>2</v>
      </c>
      <c r="C260" s="50">
        <f t="shared" si="38"/>
        <v>11</v>
      </c>
      <c r="D260" s="50">
        <f t="shared" ref="D260:D323" si="44">IF(D259=23,0,D259+1)</f>
        <v>18</v>
      </c>
      <c r="E260" s="51">
        <f t="shared" ref="E260:E323" si="45">E259+0.0416666666666666</f>
        <v>43507.749999999374</v>
      </c>
      <c r="F260" s="63">
        <v>6.1</v>
      </c>
      <c r="G260" s="17" t="s">
        <v>27</v>
      </c>
      <c r="H260" s="58">
        <v>6.4</v>
      </c>
      <c r="I260" s="67">
        <v>17.5</v>
      </c>
      <c r="J260" s="17" t="s">
        <v>27</v>
      </c>
      <c r="K260" s="71">
        <v>30.5</v>
      </c>
      <c r="N260" s="23">
        <f t="shared" si="39"/>
        <v>6.1</v>
      </c>
      <c r="O260" s="23">
        <f t="shared" si="40"/>
        <v>6.4</v>
      </c>
      <c r="P260" s="17">
        <f t="shared" si="41"/>
        <v>17.5</v>
      </c>
      <c r="Q260" s="17">
        <f t="shared" si="42"/>
        <v>30.5</v>
      </c>
      <c r="R260" s="18">
        <v>17.5</v>
      </c>
      <c r="S260" s="18">
        <v>30.5</v>
      </c>
      <c r="T260" s="18">
        <v>6.1</v>
      </c>
      <c r="U260" s="56">
        <v>6.4</v>
      </c>
    </row>
    <row r="261" spans="1:21" x14ac:dyDescent="0.25">
      <c r="A261" s="49">
        <f t="shared" si="43"/>
        <v>2019</v>
      </c>
      <c r="B261" s="50">
        <f t="shared" si="37"/>
        <v>2</v>
      </c>
      <c r="C261" s="50">
        <f t="shared" si="38"/>
        <v>11</v>
      </c>
      <c r="D261" s="50">
        <f t="shared" si="44"/>
        <v>19</v>
      </c>
      <c r="E261" s="51">
        <f t="shared" si="45"/>
        <v>43507.791666666039</v>
      </c>
      <c r="F261" s="63">
        <v>8.1</v>
      </c>
      <c r="G261" s="17" t="s">
        <v>27</v>
      </c>
      <c r="H261" s="58">
        <v>6.5</v>
      </c>
      <c r="I261" s="67">
        <v>19.399999999999999</v>
      </c>
      <c r="J261" s="17" t="s">
        <v>27</v>
      </c>
      <c r="K261" s="71">
        <v>30.1</v>
      </c>
      <c r="N261" s="23">
        <f t="shared" si="39"/>
        <v>8.1</v>
      </c>
      <c r="O261" s="23">
        <f t="shared" si="40"/>
        <v>6.5</v>
      </c>
      <c r="P261" s="17">
        <f t="shared" si="41"/>
        <v>19.399999999999999</v>
      </c>
      <c r="Q261" s="17">
        <f t="shared" si="42"/>
        <v>30.1</v>
      </c>
      <c r="R261" s="18">
        <v>19.399999999999999</v>
      </c>
      <c r="S261" s="18">
        <v>30.1</v>
      </c>
      <c r="T261" s="18">
        <v>8.1</v>
      </c>
      <c r="U261" s="56">
        <v>6.5</v>
      </c>
    </row>
    <row r="262" spans="1:21" x14ac:dyDescent="0.25">
      <c r="A262" s="49">
        <f t="shared" si="43"/>
        <v>2019</v>
      </c>
      <c r="B262" s="50">
        <f t="shared" si="37"/>
        <v>2</v>
      </c>
      <c r="C262" s="50">
        <f t="shared" si="38"/>
        <v>11</v>
      </c>
      <c r="D262" s="50">
        <f t="shared" si="44"/>
        <v>20</v>
      </c>
      <c r="E262" s="51">
        <f t="shared" si="45"/>
        <v>43507.833333332703</v>
      </c>
      <c r="F262" s="63">
        <v>6.7</v>
      </c>
      <c r="G262" s="17" t="s">
        <v>27</v>
      </c>
      <c r="H262" s="58">
        <v>6.6</v>
      </c>
      <c r="I262" s="67">
        <v>20.100000000000001</v>
      </c>
      <c r="J262" s="17" t="s">
        <v>27</v>
      </c>
      <c r="K262" s="71">
        <v>29.7</v>
      </c>
      <c r="N262" s="23">
        <f t="shared" si="39"/>
        <v>6.7</v>
      </c>
      <c r="O262" s="23">
        <f t="shared" si="40"/>
        <v>6.6</v>
      </c>
      <c r="P262" s="17">
        <f t="shared" si="41"/>
        <v>20.100000000000001</v>
      </c>
      <c r="Q262" s="17">
        <f t="shared" si="42"/>
        <v>29.7</v>
      </c>
      <c r="R262" s="18">
        <v>20.100000000000001</v>
      </c>
      <c r="S262" s="18">
        <v>29.7</v>
      </c>
      <c r="T262" s="18">
        <v>6.7</v>
      </c>
      <c r="U262" s="56">
        <v>6.6</v>
      </c>
    </row>
    <row r="263" spans="1:21" x14ac:dyDescent="0.25">
      <c r="A263" s="49">
        <f t="shared" si="43"/>
        <v>2019</v>
      </c>
      <c r="B263" s="50">
        <f t="shared" si="37"/>
        <v>2</v>
      </c>
      <c r="C263" s="50">
        <f t="shared" si="38"/>
        <v>11</v>
      </c>
      <c r="D263" s="50">
        <f t="shared" si="44"/>
        <v>21</v>
      </c>
      <c r="E263" s="51">
        <f t="shared" si="45"/>
        <v>43507.874999999367</v>
      </c>
      <c r="F263" s="63">
        <v>5.6</v>
      </c>
      <c r="G263" s="17" t="s">
        <v>27</v>
      </c>
      <c r="H263" s="58">
        <v>6.5</v>
      </c>
      <c r="I263" s="67">
        <v>39.1</v>
      </c>
      <c r="J263" s="17" t="s">
        <v>27</v>
      </c>
      <c r="K263" s="71">
        <v>29.9</v>
      </c>
      <c r="N263" s="23">
        <f t="shared" si="39"/>
        <v>5.6</v>
      </c>
      <c r="O263" s="23">
        <f t="shared" si="40"/>
        <v>6.5</v>
      </c>
      <c r="P263" s="17">
        <f t="shared" si="41"/>
        <v>39.1</v>
      </c>
      <c r="Q263" s="17">
        <f t="shared" si="42"/>
        <v>29.9</v>
      </c>
      <c r="R263" s="18">
        <v>39.1</v>
      </c>
      <c r="S263" s="18">
        <v>29.9</v>
      </c>
      <c r="T263" s="18">
        <v>5.6</v>
      </c>
      <c r="U263" s="56">
        <v>6.5</v>
      </c>
    </row>
    <row r="264" spans="1:21" x14ac:dyDescent="0.25">
      <c r="A264" s="49">
        <f t="shared" si="43"/>
        <v>2019</v>
      </c>
      <c r="B264" s="50">
        <f t="shared" si="37"/>
        <v>2</v>
      </c>
      <c r="C264" s="50">
        <f t="shared" si="38"/>
        <v>11</v>
      </c>
      <c r="D264" s="50">
        <f t="shared" si="44"/>
        <v>22</v>
      </c>
      <c r="E264" s="51">
        <f t="shared" si="45"/>
        <v>43507.916666666031</v>
      </c>
      <c r="F264" s="63">
        <v>10.9</v>
      </c>
      <c r="G264" s="17" t="s">
        <v>27</v>
      </c>
      <c r="H264" s="58">
        <v>6.7</v>
      </c>
      <c r="I264" s="67">
        <v>69.3</v>
      </c>
      <c r="J264" s="17" t="s">
        <v>27</v>
      </c>
      <c r="K264" s="71">
        <v>31.6</v>
      </c>
      <c r="N264" s="23">
        <f t="shared" si="39"/>
        <v>10.9</v>
      </c>
      <c r="O264" s="23">
        <f t="shared" si="40"/>
        <v>6.7</v>
      </c>
      <c r="P264" s="17">
        <f t="shared" si="41"/>
        <v>69.3</v>
      </c>
      <c r="Q264" s="17">
        <f t="shared" si="42"/>
        <v>31.6</v>
      </c>
      <c r="R264" s="18">
        <v>69.3</v>
      </c>
      <c r="S264" s="18">
        <v>31.6</v>
      </c>
      <c r="T264" s="18">
        <v>10.9</v>
      </c>
      <c r="U264" s="56">
        <v>6.7</v>
      </c>
    </row>
    <row r="265" spans="1:21" x14ac:dyDescent="0.25">
      <c r="A265" s="49">
        <f t="shared" si="43"/>
        <v>2019</v>
      </c>
      <c r="B265" s="50">
        <f t="shared" si="37"/>
        <v>2</v>
      </c>
      <c r="C265" s="50">
        <f t="shared" si="38"/>
        <v>11</v>
      </c>
      <c r="D265" s="50">
        <f t="shared" si="44"/>
        <v>23</v>
      </c>
      <c r="E265" s="51">
        <f t="shared" si="45"/>
        <v>43507.958333332695</v>
      </c>
      <c r="F265" s="63">
        <v>14.5</v>
      </c>
      <c r="G265" s="17" t="s">
        <v>27</v>
      </c>
      <c r="H265" s="58">
        <v>7.1</v>
      </c>
      <c r="I265" s="67">
        <v>123.8</v>
      </c>
      <c r="J265" s="17" t="s">
        <v>27</v>
      </c>
      <c r="K265" s="71">
        <v>35.9</v>
      </c>
      <c r="N265" s="23">
        <f t="shared" si="39"/>
        <v>14.5</v>
      </c>
      <c r="O265" s="23">
        <f t="shared" si="40"/>
        <v>7.1</v>
      </c>
      <c r="P265" s="17">
        <f t="shared" si="41"/>
        <v>123.8</v>
      </c>
      <c r="Q265" s="17">
        <f t="shared" si="42"/>
        <v>35.9</v>
      </c>
      <c r="R265" s="18">
        <v>123.8</v>
      </c>
      <c r="S265" s="18">
        <v>35.9</v>
      </c>
      <c r="T265" s="18">
        <v>14.5</v>
      </c>
      <c r="U265" s="56">
        <v>7.1</v>
      </c>
    </row>
    <row r="266" spans="1:21" x14ac:dyDescent="0.25">
      <c r="A266" s="49">
        <f t="shared" si="43"/>
        <v>2019</v>
      </c>
      <c r="B266" s="50">
        <f t="shared" si="37"/>
        <v>2</v>
      </c>
      <c r="C266" s="50">
        <f t="shared" si="38"/>
        <v>12</v>
      </c>
      <c r="D266" s="50">
        <f t="shared" si="44"/>
        <v>0</v>
      </c>
      <c r="E266" s="51">
        <f t="shared" si="45"/>
        <v>43507.99999999936</v>
      </c>
      <c r="F266" s="63">
        <v>-0.8</v>
      </c>
      <c r="G266" s="17" t="s">
        <v>27</v>
      </c>
      <c r="H266" s="58">
        <v>7.1</v>
      </c>
      <c r="I266" s="67">
        <v>27.8</v>
      </c>
      <c r="J266" s="17" t="s">
        <v>27</v>
      </c>
      <c r="K266" s="71">
        <v>36.4</v>
      </c>
      <c r="N266" s="23">
        <f t="shared" si="39"/>
        <v>-0.8</v>
      </c>
      <c r="O266" s="23">
        <f t="shared" si="40"/>
        <v>7.1</v>
      </c>
      <c r="P266" s="17">
        <f t="shared" si="41"/>
        <v>27.8</v>
      </c>
      <c r="Q266" s="17">
        <f t="shared" si="42"/>
        <v>36.4</v>
      </c>
      <c r="R266" s="18">
        <v>27.8</v>
      </c>
      <c r="S266" s="18">
        <v>36.4</v>
      </c>
      <c r="T266" s="18">
        <v>-0.8</v>
      </c>
      <c r="U266" s="56">
        <v>7.1</v>
      </c>
    </row>
    <row r="267" spans="1:21" x14ac:dyDescent="0.25">
      <c r="A267" s="49">
        <f t="shared" si="43"/>
        <v>2019</v>
      </c>
      <c r="B267" s="50">
        <f t="shared" si="37"/>
        <v>2</v>
      </c>
      <c r="C267" s="50">
        <f t="shared" si="38"/>
        <v>12</v>
      </c>
      <c r="D267" s="50">
        <f t="shared" si="44"/>
        <v>1</v>
      </c>
      <c r="E267" s="51">
        <f t="shared" si="45"/>
        <v>43508.041666666024</v>
      </c>
      <c r="F267" s="63">
        <v>-0.5</v>
      </c>
      <c r="G267" s="17" t="s">
        <v>27</v>
      </c>
      <c r="H267" s="58">
        <v>6.9</v>
      </c>
      <c r="I267" s="67">
        <v>17.100000000000001</v>
      </c>
      <c r="J267" s="17" t="s">
        <v>27</v>
      </c>
      <c r="K267" s="71">
        <v>36.4</v>
      </c>
      <c r="N267" s="23">
        <f t="shared" si="39"/>
        <v>-0.5</v>
      </c>
      <c r="O267" s="23">
        <f t="shared" si="40"/>
        <v>6.9</v>
      </c>
      <c r="P267" s="17">
        <f t="shared" si="41"/>
        <v>17.100000000000001</v>
      </c>
      <c r="Q267" s="17">
        <f t="shared" si="42"/>
        <v>36.4</v>
      </c>
      <c r="R267" s="18">
        <v>17.100000000000001</v>
      </c>
      <c r="S267" s="18">
        <v>36.4</v>
      </c>
      <c r="T267" s="18">
        <v>-0.5</v>
      </c>
      <c r="U267" s="56">
        <v>6.9</v>
      </c>
    </row>
    <row r="268" spans="1:21" x14ac:dyDescent="0.25">
      <c r="A268" s="49">
        <f t="shared" si="43"/>
        <v>2019</v>
      </c>
      <c r="B268" s="50">
        <f t="shared" si="37"/>
        <v>2</v>
      </c>
      <c r="C268" s="50">
        <f t="shared" si="38"/>
        <v>12</v>
      </c>
      <c r="D268" s="50">
        <f t="shared" si="44"/>
        <v>2</v>
      </c>
      <c r="E268" s="51">
        <f t="shared" si="45"/>
        <v>43508.083333332688</v>
      </c>
      <c r="F268" s="63">
        <v>5.2</v>
      </c>
      <c r="G268" s="17" t="s">
        <v>27</v>
      </c>
      <c r="H268" s="58">
        <v>7</v>
      </c>
      <c r="I268" s="67">
        <v>33.5</v>
      </c>
      <c r="J268" s="17" t="s">
        <v>27</v>
      </c>
      <c r="K268" s="71">
        <v>37.4</v>
      </c>
      <c r="N268" s="23">
        <f t="shared" si="39"/>
        <v>5.2</v>
      </c>
      <c r="O268" s="23">
        <f t="shared" si="40"/>
        <v>7</v>
      </c>
      <c r="P268" s="17">
        <f t="shared" si="41"/>
        <v>33.5</v>
      </c>
      <c r="Q268" s="17">
        <f t="shared" si="42"/>
        <v>37.4</v>
      </c>
      <c r="R268" s="18">
        <v>33.5</v>
      </c>
      <c r="S268" s="18">
        <v>37.4</v>
      </c>
      <c r="T268" s="18">
        <v>5.2</v>
      </c>
      <c r="U268" s="56">
        <v>7</v>
      </c>
    </row>
    <row r="269" spans="1:21" x14ac:dyDescent="0.25">
      <c r="A269" s="49">
        <f t="shared" si="43"/>
        <v>2019</v>
      </c>
      <c r="B269" s="50">
        <f t="shared" si="37"/>
        <v>2</v>
      </c>
      <c r="C269" s="50">
        <f t="shared" si="38"/>
        <v>12</v>
      </c>
      <c r="D269" s="50">
        <f t="shared" si="44"/>
        <v>3</v>
      </c>
      <c r="E269" s="51">
        <f t="shared" si="45"/>
        <v>43508.124999999352</v>
      </c>
      <c r="F269" s="63">
        <v>5.7</v>
      </c>
      <c r="G269" s="17" t="s">
        <v>27</v>
      </c>
      <c r="H269" s="58">
        <v>7.2</v>
      </c>
      <c r="I269" s="67">
        <v>37.799999999999997</v>
      </c>
      <c r="J269" s="17" t="s">
        <v>27</v>
      </c>
      <c r="K269" s="71">
        <v>38.5</v>
      </c>
      <c r="N269" s="23">
        <f t="shared" si="39"/>
        <v>5.7</v>
      </c>
      <c r="O269" s="23">
        <f t="shared" si="40"/>
        <v>7.2</v>
      </c>
      <c r="P269" s="17">
        <f t="shared" si="41"/>
        <v>37.799999999999997</v>
      </c>
      <c r="Q269" s="17">
        <f t="shared" si="42"/>
        <v>38.5</v>
      </c>
      <c r="R269" s="18">
        <v>37.799999999999997</v>
      </c>
      <c r="S269" s="18">
        <v>38.5</v>
      </c>
      <c r="T269" s="18">
        <v>5.7</v>
      </c>
      <c r="U269" s="56">
        <v>7.2</v>
      </c>
    </row>
    <row r="270" spans="1:21" x14ac:dyDescent="0.25">
      <c r="A270" s="49">
        <f t="shared" si="43"/>
        <v>2019</v>
      </c>
      <c r="B270" s="50">
        <f t="shared" si="37"/>
        <v>2</v>
      </c>
      <c r="C270" s="50">
        <f t="shared" si="38"/>
        <v>12</v>
      </c>
      <c r="D270" s="50">
        <f t="shared" si="44"/>
        <v>4</v>
      </c>
      <c r="E270" s="51">
        <f t="shared" si="45"/>
        <v>43508.166666666017</v>
      </c>
      <c r="F270" s="63">
        <v>4.4000000000000004</v>
      </c>
      <c r="G270" s="17" t="s">
        <v>27</v>
      </c>
      <c r="H270" s="58">
        <v>7.2</v>
      </c>
      <c r="I270" s="67">
        <v>39.700000000000003</v>
      </c>
      <c r="J270" s="17" t="s">
        <v>27</v>
      </c>
      <c r="K270" s="71">
        <v>39.5</v>
      </c>
      <c r="N270" s="23">
        <f t="shared" si="39"/>
        <v>4.4000000000000004</v>
      </c>
      <c r="O270" s="23">
        <f t="shared" si="40"/>
        <v>7.2</v>
      </c>
      <c r="P270" s="17">
        <f t="shared" si="41"/>
        <v>39.700000000000003</v>
      </c>
      <c r="Q270" s="17">
        <f t="shared" si="42"/>
        <v>39.5</v>
      </c>
      <c r="R270" s="18">
        <v>39.700000000000003</v>
      </c>
      <c r="S270" s="18">
        <v>39.5</v>
      </c>
      <c r="T270" s="18">
        <v>4.4000000000000004</v>
      </c>
      <c r="U270" s="56">
        <v>7.2</v>
      </c>
    </row>
    <row r="271" spans="1:21" x14ac:dyDescent="0.25">
      <c r="A271" s="49">
        <f t="shared" si="43"/>
        <v>2019</v>
      </c>
      <c r="B271" s="50">
        <f t="shared" si="37"/>
        <v>2</v>
      </c>
      <c r="C271" s="50">
        <f t="shared" si="38"/>
        <v>12</v>
      </c>
      <c r="D271" s="50">
        <f t="shared" si="44"/>
        <v>5</v>
      </c>
      <c r="E271" s="51">
        <f t="shared" si="45"/>
        <v>43508.208333332681</v>
      </c>
      <c r="F271" s="63">
        <v>4.4000000000000004</v>
      </c>
      <c r="G271" s="17" t="s">
        <v>27</v>
      </c>
      <c r="H271" s="58">
        <v>7.4</v>
      </c>
      <c r="I271" s="67">
        <v>40.4</v>
      </c>
      <c r="J271" s="17" t="s">
        <v>27</v>
      </c>
      <c r="K271" s="71">
        <v>40.700000000000003</v>
      </c>
      <c r="N271" s="23">
        <f t="shared" si="39"/>
        <v>4.4000000000000004</v>
      </c>
      <c r="O271" s="23">
        <f t="shared" si="40"/>
        <v>7.4</v>
      </c>
      <c r="P271" s="17">
        <f t="shared" si="41"/>
        <v>40.4</v>
      </c>
      <c r="Q271" s="17">
        <f t="shared" si="42"/>
        <v>40.700000000000003</v>
      </c>
      <c r="R271" s="18">
        <v>40.4</v>
      </c>
      <c r="S271" s="18">
        <v>40.700000000000003</v>
      </c>
      <c r="T271" s="18">
        <v>4.4000000000000004</v>
      </c>
      <c r="U271" s="56">
        <v>7.4</v>
      </c>
    </row>
    <row r="272" spans="1:21" x14ac:dyDescent="0.25">
      <c r="A272" s="49">
        <f t="shared" si="43"/>
        <v>2019</v>
      </c>
      <c r="B272" s="50">
        <f t="shared" si="37"/>
        <v>2</v>
      </c>
      <c r="C272" s="50">
        <f t="shared" si="38"/>
        <v>12</v>
      </c>
      <c r="D272" s="50">
        <f t="shared" si="44"/>
        <v>6</v>
      </c>
      <c r="E272" s="51">
        <f t="shared" si="45"/>
        <v>43508.249999999345</v>
      </c>
      <c r="F272" s="63">
        <v>15.2</v>
      </c>
      <c r="G272" s="17" t="s">
        <v>27</v>
      </c>
      <c r="H272" s="58">
        <v>7.7</v>
      </c>
      <c r="I272" s="67">
        <v>109.8</v>
      </c>
      <c r="J272" s="17" t="s">
        <v>27</v>
      </c>
      <c r="K272" s="71">
        <v>42.9</v>
      </c>
      <c r="N272" s="23">
        <f t="shared" si="39"/>
        <v>15.2</v>
      </c>
      <c r="O272" s="23">
        <f t="shared" si="40"/>
        <v>7.7</v>
      </c>
      <c r="P272" s="17">
        <f t="shared" si="41"/>
        <v>109.8</v>
      </c>
      <c r="Q272" s="17">
        <f t="shared" si="42"/>
        <v>42.9</v>
      </c>
      <c r="R272" s="18">
        <v>109.8</v>
      </c>
      <c r="S272" s="18">
        <v>42.9</v>
      </c>
      <c r="T272" s="18">
        <v>15.2</v>
      </c>
      <c r="U272" s="56">
        <v>7.7</v>
      </c>
    </row>
    <row r="273" spans="1:21" x14ac:dyDescent="0.25">
      <c r="A273" s="49">
        <f t="shared" si="43"/>
        <v>2019</v>
      </c>
      <c r="B273" s="50">
        <f t="shared" si="37"/>
        <v>2</v>
      </c>
      <c r="C273" s="50">
        <f t="shared" si="38"/>
        <v>12</v>
      </c>
      <c r="D273" s="50">
        <f t="shared" si="44"/>
        <v>7</v>
      </c>
      <c r="E273" s="51">
        <f t="shared" si="45"/>
        <v>43508.291666666009</v>
      </c>
      <c r="F273" s="63">
        <v>26.8</v>
      </c>
      <c r="G273" s="17" t="s">
        <v>27</v>
      </c>
      <c r="H273" s="58">
        <v>8.5</v>
      </c>
      <c r="I273" s="67">
        <v>166.2</v>
      </c>
      <c r="J273" s="17" t="s">
        <v>27</v>
      </c>
      <c r="K273" s="71">
        <v>47.6</v>
      </c>
      <c r="N273" s="23">
        <f t="shared" si="39"/>
        <v>26.8</v>
      </c>
      <c r="O273" s="23">
        <f t="shared" si="40"/>
        <v>8.5</v>
      </c>
      <c r="P273" s="17">
        <f t="shared" si="41"/>
        <v>166.2</v>
      </c>
      <c r="Q273" s="17">
        <f t="shared" si="42"/>
        <v>47.6</v>
      </c>
      <c r="R273" s="18">
        <v>166.2</v>
      </c>
      <c r="S273" s="18">
        <v>47.6</v>
      </c>
      <c r="T273" s="18">
        <v>26.8</v>
      </c>
      <c r="U273" s="56">
        <v>8.5</v>
      </c>
    </row>
    <row r="274" spans="1:21" x14ac:dyDescent="0.25">
      <c r="A274" s="49">
        <f t="shared" si="43"/>
        <v>2019</v>
      </c>
      <c r="B274" s="50">
        <f t="shared" si="37"/>
        <v>2</v>
      </c>
      <c r="C274" s="50">
        <f t="shared" si="38"/>
        <v>12</v>
      </c>
      <c r="D274" s="50">
        <f t="shared" si="44"/>
        <v>8</v>
      </c>
      <c r="E274" s="51">
        <f t="shared" si="45"/>
        <v>43508.333333332674</v>
      </c>
      <c r="F274" s="63">
        <v>5.4</v>
      </c>
      <c r="G274" s="17" t="s">
        <v>27</v>
      </c>
      <c r="H274" s="58">
        <v>7.6</v>
      </c>
      <c r="I274" s="67">
        <v>41</v>
      </c>
      <c r="J274" s="17" t="s">
        <v>27</v>
      </c>
      <c r="K274" s="71">
        <v>43.9</v>
      </c>
      <c r="N274" s="23">
        <f t="shared" si="39"/>
        <v>5.4</v>
      </c>
      <c r="O274" s="23">
        <f t="shared" si="40"/>
        <v>7.6</v>
      </c>
      <c r="P274" s="17">
        <f t="shared" si="41"/>
        <v>41</v>
      </c>
      <c r="Q274" s="17">
        <f t="shared" si="42"/>
        <v>43.9</v>
      </c>
      <c r="R274" s="18">
        <v>41</v>
      </c>
      <c r="S274" s="18">
        <v>43.9</v>
      </c>
      <c r="T274" s="18">
        <v>5.4</v>
      </c>
      <c r="U274" s="56">
        <v>7.6</v>
      </c>
    </row>
    <row r="275" spans="1:21" x14ac:dyDescent="0.25">
      <c r="A275" s="49">
        <f t="shared" si="43"/>
        <v>2019</v>
      </c>
      <c r="B275" s="50">
        <f t="shared" si="37"/>
        <v>2</v>
      </c>
      <c r="C275" s="50">
        <f t="shared" si="38"/>
        <v>12</v>
      </c>
      <c r="D275" s="50">
        <f t="shared" si="44"/>
        <v>9</v>
      </c>
      <c r="E275" s="51">
        <f t="shared" si="45"/>
        <v>43508.374999999338</v>
      </c>
      <c r="F275" s="63">
        <v>12.4</v>
      </c>
      <c r="G275" s="17" t="s">
        <v>27</v>
      </c>
      <c r="H275" s="58">
        <v>8.1</v>
      </c>
      <c r="I275" s="67">
        <v>72</v>
      </c>
      <c r="J275" s="17" t="s">
        <v>27</v>
      </c>
      <c r="K275" s="71">
        <v>46.3</v>
      </c>
      <c r="N275" s="23">
        <f t="shared" si="39"/>
        <v>12.4</v>
      </c>
      <c r="O275" s="23">
        <f t="shared" si="40"/>
        <v>8.1</v>
      </c>
      <c r="P275" s="17">
        <f t="shared" si="41"/>
        <v>72</v>
      </c>
      <c r="Q275" s="17">
        <f t="shared" si="42"/>
        <v>46.3</v>
      </c>
      <c r="R275" s="18">
        <v>72</v>
      </c>
      <c r="S275" s="18">
        <v>46.3</v>
      </c>
      <c r="T275" s="18">
        <v>12.4</v>
      </c>
      <c r="U275" s="56">
        <v>8.1</v>
      </c>
    </row>
    <row r="276" spans="1:21" x14ac:dyDescent="0.25">
      <c r="A276" s="49">
        <f t="shared" si="43"/>
        <v>2019</v>
      </c>
      <c r="B276" s="50">
        <f t="shared" si="37"/>
        <v>2</v>
      </c>
      <c r="C276" s="50">
        <f t="shared" si="38"/>
        <v>12</v>
      </c>
      <c r="D276" s="50">
        <f t="shared" si="44"/>
        <v>10</v>
      </c>
      <c r="E276" s="51">
        <f t="shared" si="45"/>
        <v>43508.416666666002</v>
      </c>
      <c r="F276" s="63">
        <v>7.7</v>
      </c>
      <c r="G276" s="17" t="s">
        <v>27</v>
      </c>
      <c r="H276" s="58">
        <v>8.3000000000000007</v>
      </c>
      <c r="I276" s="67">
        <v>30.5</v>
      </c>
      <c r="J276" s="17" t="s">
        <v>27</v>
      </c>
      <c r="K276" s="71">
        <v>46.4</v>
      </c>
      <c r="N276" s="23">
        <f t="shared" si="39"/>
        <v>7.7</v>
      </c>
      <c r="O276" s="23">
        <f t="shared" si="40"/>
        <v>8.3000000000000007</v>
      </c>
      <c r="P276" s="17">
        <f t="shared" si="41"/>
        <v>30.5</v>
      </c>
      <c r="Q276" s="17">
        <f t="shared" si="42"/>
        <v>46.4</v>
      </c>
      <c r="R276" s="18">
        <v>30.5</v>
      </c>
      <c r="S276" s="18">
        <v>46.4</v>
      </c>
      <c r="T276" s="18">
        <v>7.7</v>
      </c>
      <c r="U276" s="56">
        <v>8.3000000000000007</v>
      </c>
    </row>
    <row r="277" spans="1:21" x14ac:dyDescent="0.25">
      <c r="A277" s="49">
        <f t="shared" si="43"/>
        <v>2019</v>
      </c>
      <c r="B277" s="50">
        <f t="shared" si="37"/>
        <v>2</v>
      </c>
      <c r="C277" s="50">
        <f t="shared" si="38"/>
        <v>12</v>
      </c>
      <c r="D277" s="50">
        <f t="shared" si="44"/>
        <v>11</v>
      </c>
      <c r="E277" s="51">
        <f t="shared" si="45"/>
        <v>43508.458333332666</v>
      </c>
      <c r="F277" s="63">
        <v>3.5</v>
      </c>
      <c r="G277" s="17" t="s">
        <v>27</v>
      </c>
      <c r="H277" s="58">
        <v>8.1</v>
      </c>
      <c r="I277" s="67">
        <v>20.399999999999999</v>
      </c>
      <c r="J277" s="17" t="s">
        <v>27</v>
      </c>
      <c r="K277" s="71">
        <v>46.3</v>
      </c>
      <c r="N277" s="23">
        <f t="shared" si="39"/>
        <v>3.5</v>
      </c>
      <c r="O277" s="23">
        <f t="shared" si="40"/>
        <v>8.1</v>
      </c>
      <c r="P277" s="17">
        <f t="shared" si="41"/>
        <v>20.399999999999999</v>
      </c>
      <c r="Q277" s="17">
        <f t="shared" si="42"/>
        <v>46.3</v>
      </c>
      <c r="R277" s="18">
        <v>20.399999999999999</v>
      </c>
      <c r="S277" s="18">
        <v>46.3</v>
      </c>
      <c r="T277" s="18">
        <v>3.5</v>
      </c>
      <c r="U277" s="56">
        <v>8.1</v>
      </c>
    </row>
    <row r="278" spans="1:21" x14ac:dyDescent="0.25">
      <c r="A278" s="49">
        <f t="shared" si="43"/>
        <v>2019</v>
      </c>
      <c r="B278" s="50">
        <f t="shared" si="37"/>
        <v>2</v>
      </c>
      <c r="C278" s="50">
        <f t="shared" si="38"/>
        <v>12</v>
      </c>
      <c r="D278" s="50">
        <f t="shared" si="44"/>
        <v>12</v>
      </c>
      <c r="E278" s="51">
        <f t="shared" si="45"/>
        <v>43508.499999999331</v>
      </c>
      <c r="F278" s="63">
        <v>4.3</v>
      </c>
      <c r="G278" s="17" t="s">
        <v>27</v>
      </c>
      <c r="H278" s="58">
        <v>8</v>
      </c>
      <c r="I278" s="67">
        <v>25</v>
      </c>
      <c r="J278" s="17" t="s">
        <v>27</v>
      </c>
      <c r="K278" s="71">
        <v>46.3</v>
      </c>
      <c r="N278" s="23">
        <f t="shared" si="39"/>
        <v>4.3</v>
      </c>
      <c r="O278" s="23">
        <f t="shared" si="40"/>
        <v>8</v>
      </c>
      <c r="P278" s="17">
        <f t="shared" si="41"/>
        <v>25</v>
      </c>
      <c r="Q278" s="17">
        <f t="shared" si="42"/>
        <v>46.3</v>
      </c>
      <c r="R278" s="18">
        <v>25</v>
      </c>
      <c r="S278" s="18">
        <v>46.3</v>
      </c>
      <c r="T278" s="18">
        <v>4.3</v>
      </c>
      <c r="U278" s="56">
        <v>8</v>
      </c>
    </row>
    <row r="279" spans="1:21" x14ac:dyDescent="0.25">
      <c r="A279" s="49">
        <f t="shared" si="43"/>
        <v>2019</v>
      </c>
      <c r="B279" s="50">
        <f t="shared" si="37"/>
        <v>2</v>
      </c>
      <c r="C279" s="50">
        <f t="shared" si="38"/>
        <v>12</v>
      </c>
      <c r="D279" s="50">
        <f t="shared" si="44"/>
        <v>13</v>
      </c>
      <c r="E279" s="51">
        <f t="shared" si="45"/>
        <v>43508.541666665995</v>
      </c>
      <c r="F279" s="63">
        <v>8.8000000000000007</v>
      </c>
      <c r="G279" s="17" t="s">
        <v>27</v>
      </c>
      <c r="H279" s="58">
        <v>8</v>
      </c>
      <c r="I279" s="67">
        <v>28.8</v>
      </c>
      <c r="J279" s="17" t="s">
        <v>27</v>
      </c>
      <c r="K279" s="71">
        <v>45.9</v>
      </c>
      <c r="N279" s="23">
        <f t="shared" si="39"/>
        <v>8.8000000000000007</v>
      </c>
      <c r="O279" s="23">
        <f t="shared" si="40"/>
        <v>8</v>
      </c>
      <c r="P279" s="17">
        <f t="shared" si="41"/>
        <v>28.8</v>
      </c>
      <c r="Q279" s="17">
        <f t="shared" si="42"/>
        <v>45.9</v>
      </c>
      <c r="R279" s="18">
        <v>28.8</v>
      </c>
      <c r="S279" s="18">
        <v>45.9</v>
      </c>
      <c r="T279" s="18">
        <v>8.8000000000000007</v>
      </c>
      <c r="U279" s="56">
        <v>8</v>
      </c>
    </row>
    <row r="280" spans="1:21" x14ac:dyDescent="0.25">
      <c r="A280" s="49">
        <f t="shared" si="43"/>
        <v>2019</v>
      </c>
      <c r="B280" s="50">
        <f t="shared" si="37"/>
        <v>2</v>
      </c>
      <c r="C280" s="50">
        <f t="shared" si="38"/>
        <v>12</v>
      </c>
      <c r="D280" s="50">
        <f t="shared" si="44"/>
        <v>14</v>
      </c>
      <c r="E280" s="51">
        <f t="shared" si="45"/>
        <v>43508.583333332659</v>
      </c>
      <c r="F280" s="63">
        <v>5.4</v>
      </c>
      <c r="G280" s="17" t="s">
        <v>27</v>
      </c>
      <c r="H280" s="58">
        <v>7.8</v>
      </c>
      <c r="I280" s="67">
        <v>30.7</v>
      </c>
      <c r="J280" s="17" t="s">
        <v>27</v>
      </c>
      <c r="K280" s="71">
        <v>45.9</v>
      </c>
      <c r="N280" s="23">
        <f t="shared" si="39"/>
        <v>5.4</v>
      </c>
      <c r="O280" s="23">
        <f t="shared" si="40"/>
        <v>7.8</v>
      </c>
      <c r="P280" s="17">
        <f t="shared" si="41"/>
        <v>30.7</v>
      </c>
      <c r="Q280" s="17">
        <f t="shared" si="42"/>
        <v>45.9</v>
      </c>
      <c r="R280" s="18">
        <v>30.7</v>
      </c>
      <c r="S280" s="18">
        <v>45.9</v>
      </c>
      <c r="T280" s="18">
        <v>5.4</v>
      </c>
      <c r="U280" s="56">
        <v>7.8</v>
      </c>
    </row>
    <row r="281" spans="1:21" x14ac:dyDescent="0.25">
      <c r="A281" s="49">
        <f t="shared" si="43"/>
        <v>2019</v>
      </c>
      <c r="B281" s="50">
        <f t="shared" si="37"/>
        <v>2</v>
      </c>
      <c r="C281" s="50">
        <f t="shared" si="38"/>
        <v>12</v>
      </c>
      <c r="D281" s="50">
        <f t="shared" si="44"/>
        <v>15</v>
      </c>
      <c r="E281" s="51">
        <f t="shared" si="45"/>
        <v>43508.624999999323</v>
      </c>
      <c r="F281" s="63">
        <v>5.2</v>
      </c>
      <c r="G281" s="17" t="s">
        <v>27</v>
      </c>
      <c r="H281" s="58">
        <v>7.7</v>
      </c>
      <c r="I281" s="67">
        <v>28</v>
      </c>
      <c r="J281" s="17" t="s">
        <v>27</v>
      </c>
      <c r="K281" s="71">
        <v>46.3</v>
      </c>
      <c r="N281" s="23">
        <f t="shared" si="39"/>
        <v>5.2</v>
      </c>
      <c r="O281" s="23">
        <f t="shared" si="40"/>
        <v>7.7</v>
      </c>
      <c r="P281" s="17">
        <f t="shared" si="41"/>
        <v>28</v>
      </c>
      <c r="Q281" s="17">
        <f t="shared" si="42"/>
        <v>46.3</v>
      </c>
      <c r="R281" s="18">
        <v>28</v>
      </c>
      <c r="S281" s="18">
        <v>46.3</v>
      </c>
      <c r="T281" s="18">
        <v>5.2</v>
      </c>
      <c r="U281" s="56">
        <v>7.7</v>
      </c>
    </row>
    <row r="282" spans="1:21" x14ac:dyDescent="0.25">
      <c r="A282" s="49">
        <f t="shared" si="43"/>
        <v>2019</v>
      </c>
      <c r="B282" s="50">
        <f t="shared" si="37"/>
        <v>2</v>
      </c>
      <c r="C282" s="50">
        <f t="shared" si="38"/>
        <v>12</v>
      </c>
      <c r="D282" s="50">
        <f t="shared" si="44"/>
        <v>16</v>
      </c>
      <c r="E282" s="51">
        <f t="shared" si="45"/>
        <v>43508.666666665988</v>
      </c>
      <c r="F282" s="63">
        <v>10.6</v>
      </c>
      <c r="G282" s="17" t="s">
        <v>27</v>
      </c>
      <c r="H282" s="58">
        <v>7.9</v>
      </c>
      <c r="I282" s="67">
        <v>36.700000000000003</v>
      </c>
      <c r="J282" s="17" t="s">
        <v>27</v>
      </c>
      <c r="K282" s="71">
        <v>47.3</v>
      </c>
      <c r="N282" s="23">
        <f t="shared" si="39"/>
        <v>10.6</v>
      </c>
      <c r="O282" s="23">
        <f t="shared" si="40"/>
        <v>7.9</v>
      </c>
      <c r="P282" s="17">
        <f t="shared" si="41"/>
        <v>36.700000000000003</v>
      </c>
      <c r="Q282" s="17">
        <f t="shared" si="42"/>
        <v>47.3</v>
      </c>
      <c r="R282" s="18">
        <v>36.700000000000003</v>
      </c>
      <c r="S282" s="18">
        <v>47.3</v>
      </c>
      <c r="T282" s="18">
        <v>10.6</v>
      </c>
      <c r="U282" s="56">
        <v>7.9</v>
      </c>
    </row>
    <row r="283" spans="1:21" x14ac:dyDescent="0.25">
      <c r="A283" s="49">
        <f t="shared" si="43"/>
        <v>2019</v>
      </c>
      <c r="B283" s="50">
        <f t="shared" ref="B283:B346" si="46">B282</f>
        <v>2</v>
      </c>
      <c r="C283" s="50">
        <f t="shared" ref="C283:C346" si="47">C259+1</f>
        <v>12</v>
      </c>
      <c r="D283" s="50">
        <f t="shared" si="44"/>
        <v>17</v>
      </c>
      <c r="E283" s="51">
        <f t="shared" si="45"/>
        <v>43508.708333332652</v>
      </c>
      <c r="F283" s="63">
        <v>9.1</v>
      </c>
      <c r="G283" s="17" t="s">
        <v>27</v>
      </c>
      <c r="H283" s="58">
        <v>8</v>
      </c>
      <c r="I283" s="67">
        <v>55.6</v>
      </c>
      <c r="J283" s="17" t="s">
        <v>27</v>
      </c>
      <c r="K283" s="71">
        <v>49</v>
      </c>
      <c r="N283" s="23">
        <f t="shared" si="39"/>
        <v>9.1</v>
      </c>
      <c r="O283" s="23">
        <f t="shared" si="40"/>
        <v>8</v>
      </c>
      <c r="P283" s="17">
        <f t="shared" si="41"/>
        <v>55.6</v>
      </c>
      <c r="Q283" s="17">
        <f t="shared" si="42"/>
        <v>49</v>
      </c>
      <c r="R283" s="18">
        <v>55.6</v>
      </c>
      <c r="S283" s="18">
        <v>49</v>
      </c>
      <c r="T283" s="18">
        <v>9.1</v>
      </c>
      <c r="U283" s="56">
        <v>8</v>
      </c>
    </row>
    <row r="284" spans="1:21" x14ac:dyDescent="0.25">
      <c r="A284" s="49">
        <f t="shared" si="43"/>
        <v>2019</v>
      </c>
      <c r="B284" s="50">
        <f t="shared" si="46"/>
        <v>2</v>
      </c>
      <c r="C284" s="50">
        <f t="shared" si="47"/>
        <v>12</v>
      </c>
      <c r="D284" s="50">
        <f t="shared" si="44"/>
        <v>18</v>
      </c>
      <c r="E284" s="51">
        <f t="shared" si="45"/>
        <v>43508.749999999316</v>
      </c>
      <c r="F284" s="63">
        <v>10.6</v>
      </c>
      <c r="G284" s="17" t="s">
        <v>27</v>
      </c>
      <c r="H284" s="58">
        <v>8.1</v>
      </c>
      <c r="I284" s="67">
        <v>58</v>
      </c>
      <c r="J284" s="17" t="s">
        <v>27</v>
      </c>
      <c r="K284" s="71">
        <v>50.6</v>
      </c>
      <c r="N284" s="23">
        <f t="shared" si="39"/>
        <v>10.6</v>
      </c>
      <c r="O284" s="23">
        <f t="shared" si="40"/>
        <v>8.1</v>
      </c>
      <c r="P284" s="17">
        <f t="shared" si="41"/>
        <v>58</v>
      </c>
      <c r="Q284" s="17">
        <f t="shared" si="42"/>
        <v>50.6</v>
      </c>
      <c r="R284" s="18">
        <v>58</v>
      </c>
      <c r="S284" s="18">
        <v>50.6</v>
      </c>
      <c r="T284" s="18">
        <v>10.6</v>
      </c>
      <c r="U284" s="56">
        <v>8.1</v>
      </c>
    </row>
    <row r="285" spans="1:21" x14ac:dyDescent="0.25">
      <c r="A285" s="49">
        <f t="shared" si="43"/>
        <v>2019</v>
      </c>
      <c r="B285" s="50">
        <f t="shared" si="46"/>
        <v>2</v>
      </c>
      <c r="C285" s="50">
        <f t="shared" si="47"/>
        <v>12</v>
      </c>
      <c r="D285" s="50">
        <f t="shared" si="44"/>
        <v>19</v>
      </c>
      <c r="E285" s="51">
        <f t="shared" si="45"/>
        <v>43508.79166666598</v>
      </c>
      <c r="F285" s="63">
        <v>3.8</v>
      </c>
      <c r="G285" s="17" t="s">
        <v>27</v>
      </c>
      <c r="H285" s="58">
        <v>7.9</v>
      </c>
      <c r="I285" s="67">
        <v>42.5</v>
      </c>
      <c r="J285" s="17" t="s">
        <v>27</v>
      </c>
      <c r="K285" s="71">
        <v>51.5</v>
      </c>
      <c r="N285" s="23">
        <f t="shared" si="39"/>
        <v>3.8</v>
      </c>
      <c r="O285" s="23">
        <f t="shared" si="40"/>
        <v>7.9</v>
      </c>
      <c r="P285" s="17">
        <f t="shared" si="41"/>
        <v>42.5</v>
      </c>
      <c r="Q285" s="17">
        <f t="shared" si="42"/>
        <v>51.5</v>
      </c>
      <c r="R285" s="18">
        <v>42.5</v>
      </c>
      <c r="S285" s="18">
        <v>51.5</v>
      </c>
      <c r="T285" s="18">
        <v>3.8</v>
      </c>
      <c r="U285" s="56">
        <v>7.9</v>
      </c>
    </row>
    <row r="286" spans="1:21" x14ac:dyDescent="0.25">
      <c r="A286" s="49">
        <f t="shared" si="43"/>
        <v>2019</v>
      </c>
      <c r="B286" s="50">
        <f t="shared" si="46"/>
        <v>2</v>
      </c>
      <c r="C286" s="50">
        <f t="shared" si="47"/>
        <v>12</v>
      </c>
      <c r="D286" s="50">
        <f t="shared" si="44"/>
        <v>20</v>
      </c>
      <c r="E286" s="51">
        <f t="shared" si="45"/>
        <v>43508.833333332645</v>
      </c>
      <c r="F286" s="63">
        <v>3.8</v>
      </c>
      <c r="G286" s="17" t="s">
        <v>27</v>
      </c>
      <c r="H286" s="58">
        <v>7.7</v>
      </c>
      <c r="I286" s="67">
        <v>45.5</v>
      </c>
      <c r="J286" s="17" t="s">
        <v>27</v>
      </c>
      <c r="K286" s="71">
        <v>51.9</v>
      </c>
      <c r="N286" s="23">
        <f t="shared" si="39"/>
        <v>3.8</v>
      </c>
      <c r="O286" s="23">
        <f t="shared" si="40"/>
        <v>7.7</v>
      </c>
      <c r="P286" s="17">
        <f t="shared" si="41"/>
        <v>45.5</v>
      </c>
      <c r="Q286" s="17">
        <f t="shared" si="42"/>
        <v>51.9</v>
      </c>
      <c r="R286" s="18">
        <v>45.5</v>
      </c>
      <c r="S286" s="18">
        <v>51.9</v>
      </c>
      <c r="T286" s="18">
        <v>3.8</v>
      </c>
      <c r="U286" s="56">
        <v>7.7</v>
      </c>
    </row>
    <row r="287" spans="1:21" x14ac:dyDescent="0.25">
      <c r="A287" s="49">
        <f t="shared" si="43"/>
        <v>2019</v>
      </c>
      <c r="B287" s="50">
        <f t="shared" si="46"/>
        <v>2</v>
      </c>
      <c r="C287" s="50">
        <f t="shared" si="47"/>
        <v>12</v>
      </c>
      <c r="D287" s="50">
        <f t="shared" si="44"/>
        <v>21</v>
      </c>
      <c r="E287" s="51">
        <f t="shared" si="45"/>
        <v>43508.874999999309</v>
      </c>
      <c r="F287" s="63">
        <v>9.9</v>
      </c>
      <c r="G287" s="17" t="s">
        <v>27</v>
      </c>
      <c r="H287" s="58">
        <v>7.8</v>
      </c>
      <c r="I287" s="67">
        <v>42.9</v>
      </c>
      <c r="J287" s="17" t="s">
        <v>27</v>
      </c>
      <c r="K287" s="71">
        <v>51.5</v>
      </c>
      <c r="N287" s="23">
        <f t="shared" si="39"/>
        <v>9.9</v>
      </c>
      <c r="O287" s="23">
        <f t="shared" si="40"/>
        <v>7.8</v>
      </c>
      <c r="P287" s="17">
        <f t="shared" si="41"/>
        <v>42.9</v>
      </c>
      <c r="Q287" s="17">
        <f t="shared" si="42"/>
        <v>51.5</v>
      </c>
      <c r="R287" s="18">
        <v>42.9</v>
      </c>
      <c r="S287" s="18">
        <v>51.5</v>
      </c>
      <c r="T287" s="18">
        <v>9.9</v>
      </c>
      <c r="U287" s="56">
        <v>7.8</v>
      </c>
    </row>
    <row r="288" spans="1:21" x14ac:dyDescent="0.25">
      <c r="A288" s="49">
        <f t="shared" si="43"/>
        <v>2019</v>
      </c>
      <c r="B288" s="50">
        <f t="shared" si="46"/>
        <v>2</v>
      </c>
      <c r="C288" s="50">
        <f t="shared" si="47"/>
        <v>12</v>
      </c>
      <c r="D288" s="50">
        <f t="shared" si="44"/>
        <v>22</v>
      </c>
      <c r="E288" s="51">
        <f t="shared" si="45"/>
        <v>43508.916666665973</v>
      </c>
      <c r="F288" s="63">
        <v>7.3</v>
      </c>
      <c r="G288" s="17" t="s">
        <v>27</v>
      </c>
      <c r="H288" s="58">
        <v>7.6</v>
      </c>
      <c r="I288" s="67">
        <v>41.1</v>
      </c>
      <c r="J288" s="17" t="s">
        <v>27</v>
      </c>
      <c r="K288" s="71">
        <v>49.7</v>
      </c>
      <c r="N288" s="23">
        <f t="shared" si="39"/>
        <v>7.3</v>
      </c>
      <c r="O288" s="23">
        <f t="shared" si="40"/>
        <v>7.6</v>
      </c>
      <c r="P288" s="17">
        <f t="shared" si="41"/>
        <v>41.1</v>
      </c>
      <c r="Q288" s="17">
        <f t="shared" si="42"/>
        <v>49.7</v>
      </c>
      <c r="R288" s="18">
        <v>41.1</v>
      </c>
      <c r="S288" s="18">
        <v>49.7</v>
      </c>
      <c r="T288" s="18">
        <v>7.3</v>
      </c>
      <c r="U288" s="56">
        <v>7.6</v>
      </c>
    </row>
    <row r="289" spans="1:21" x14ac:dyDescent="0.25">
      <c r="A289" s="49">
        <f t="shared" si="43"/>
        <v>2019</v>
      </c>
      <c r="B289" s="50">
        <f t="shared" si="46"/>
        <v>2</v>
      </c>
      <c r="C289" s="50">
        <f t="shared" si="47"/>
        <v>12</v>
      </c>
      <c r="D289" s="50">
        <f t="shared" si="44"/>
        <v>23</v>
      </c>
      <c r="E289" s="51">
        <f t="shared" si="45"/>
        <v>43508.958333332637</v>
      </c>
      <c r="F289" s="63">
        <v>7</v>
      </c>
      <c r="G289" s="17" t="s">
        <v>27</v>
      </c>
      <c r="H289" s="58">
        <v>7.2</v>
      </c>
      <c r="I289" s="67">
        <v>38.700000000000003</v>
      </c>
      <c r="J289" s="17" t="s">
        <v>27</v>
      </c>
      <c r="K289" s="71">
        <v>46</v>
      </c>
      <c r="N289" s="23">
        <f t="shared" si="39"/>
        <v>7</v>
      </c>
      <c r="O289" s="23">
        <f t="shared" si="40"/>
        <v>7.2</v>
      </c>
      <c r="P289" s="17">
        <f t="shared" si="41"/>
        <v>38.700000000000003</v>
      </c>
      <c r="Q289" s="17">
        <f t="shared" si="42"/>
        <v>46</v>
      </c>
      <c r="R289" s="18">
        <v>38.700000000000003</v>
      </c>
      <c r="S289" s="18">
        <v>46</v>
      </c>
      <c r="T289" s="18">
        <v>7</v>
      </c>
      <c r="U289" s="56">
        <v>7.2</v>
      </c>
    </row>
    <row r="290" spans="1:21" x14ac:dyDescent="0.25">
      <c r="A290" s="49">
        <f t="shared" si="43"/>
        <v>2019</v>
      </c>
      <c r="B290" s="50">
        <f t="shared" si="46"/>
        <v>2</v>
      </c>
      <c r="C290" s="50">
        <f t="shared" si="47"/>
        <v>13</v>
      </c>
      <c r="D290" s="50">
        <f t="shared" si="44"/>
        <v>0</v>
      </c>
      <c r="E290" s="51">
        <f t="shared" si="45"/>
        <v>43508.999999999302</v>
      </c>
      <c r="F290" s="63">
        <v>15.5</v>
      </c>
      <c r="G290" s="17" t="s">
        <v>27</v>
      </c>
      <c r="H290" s="58">
        <v>7.9</v>
      </c>
      <c r="I290" s="67">
        <v>89.7</v>
      </c>
      <c r="J290" s="17" t="s">
        <v>27</v>
      </c>
      <c r="K290" s="71">
        <v>48.7</v>
      </c>
      <c r="N290" s="23">
        <f t="shared" si="39"/>
        <v>15.5</v>
      </c>
      <c r="O290" s="23">
        <f t="shared" si="40"/>
        <v>7.9</v>
      </c>
      <c r="P290" s="17">
        <f t="shared" si="41"/>
        <v>89.7</v>
      </c>
      <c r="Q290" s="17">
        <f t="shared" si="42"/>
        <v>48.7</v>
      </c>
      <c r="R290" s="18">
        <v>89.7</v>
      </c>
      <c r="S290" s="18">
        <v>48.7</v>
      </c>
      <c r="T290" s="18">
        <v>15.5</v>
      </c>
      <c r="U290" s="56">
        <v>7.9</v>
      </c>
    </row>
    <row r="291" spans="1:21" x14ac:dyDescent="0.25">
      <c r="A291" s="49">
        <f t="shared" si="43"/>
        <v>2019</v>
      </c>
      <c r="B291" s="50">
        <f t="shared" si="46"/>
        <v>2</v>
      </c>
      <c r="C291" s="50">
        <f t="shared" si="47"/>
        <v>13</v>
      </c>
      <c r="D291" s="50">
        <f t="shared" si="44"/>
        <v>1</v>
      </c>
      <c r="E291" s="51">
        <f t="shared" si="45"/>
        <v>43509.041666665966</v>
      </c>
      <c r="F291" s="63">
        <v>5.9</v>
      </c>
      <c r="G291" s="17" t="s">
        <v>27</v>
      </c>
      <c r="H291" s="58">
        <v>8.1999999999999993</v>
      </c>
      <c r="I291" s="67">
        <v>44.5</v>
      </c>
      <c r="J291" s="17" t="s">
        <v>27</v>
      </c>
      <c r="K291" s="71">
        <v>49.8</v>
      </c>
      <c r="N291" s="23">
        <f t="shared" si="39"/>
        <v>5.9</v>
      </c>
      <c r="O291" s="23">
        <f t="shared" si="40"/>
        <v>8.1999999999999993</v>
      </c>
      <c r="P291" s="17">
        <f t="shared" si="41"/>
        <v>44.5</v>
      </c>
      <c r="Q291" s="17">
        <f t="shared" si="42"/>
        <v>49.8</v>
      </c>
      <c r="R291" s="18">
        <v>44.5</v>
      </c>
      <c r="S291" s="18">
        <v>49.8</v>
      </c>
      <c r="T291" s="18">
        <v>5.9</v>
      </c>
      <c r="U291" s="56">
        <v>8.1999999999999993</v>
      </c>
    </row>
    <row r="292" spans="1:21" x14ac:dyDescent="0.25">
      <c r="A292" s="49">
        <f t="shared" si="43"/>
        <v>2019</v>
      </c>
      <c r="B292" s="50">
        <f t="shared" si="46"/>
        <v>2</v>
      </c>
      <c r="C292" s="50">
        <f t="shared" si="47"/>
        <v>13</v>
      </c>
      <c r="D292" s="50">
        <f t="shared" si="44"/>
        <v>2</v>
      </c>
      <c r="E292" s="51">
        <f t="shared" si="45"/>
        <v>43509.08333333263</v>
      </c>
      <c r="F292" s="63">
        <v>5.6</v>
      </c>
      <c r="G292" s="17" t="s">
        <v>27</v>
      </c>
      <c r="H292" s="58">
        <v>8.3000000000000007</v>
      </c>
      <c r="I292" s="67">
        <v>35.9</v>
      </c>
      <c r="J292" s="17" t="s">
        <v>27</v>
      </c>
      <c r="K292" s="71">
        <v>50.2</v>
      </c>
      <c r="N292" s="23">
        <f t="shared" si="39"/>
        <v>5.6</v>
      </c>
      <c r="O292" s="23">
        <f t="shared" si="40"/>
        <v>8.3000000000000007</v>
      </c>
      <c r="P292" s="17">
        <f t="shared" si="41"/>
        <v>35.9</v>
      </c>
      <c r="Q292" s="17">
        <f t="shared" si="42"/>
        <v>50.2</v>
      </c>
      <c r="R292" s="18">
        <v>35.9</v>
      </c>
      <c r="S292" s="18">
        <v>50.2</v>
      </c>
      <c r="T292" s="18">
        <v>5.6</v>
      </c>
      <c r="U292" s="56">
        <v>8.3000000000000007</v>
      </c>
    </row>
    <row r="293" spans="1:21" x14ac:dyDescent="0.25">
      <c r="A293" s="49">
        <f t="shared" si="43"/>
        <v>2019</v>
      </c>
      <c r="B293" s="50">
        <f t="shared" si="46"/>
        <v>2</v>
      </c>
      <c r="C293" s="50">
        <f t="shared" si="47"/>
        <v>13</v>
      </c>
      <c r="D293" s="50">
        <f t="shared" si="44"/>
        <v>3</v>
      </c>
      <c r="E293" s="51">
        <f t="shared" si="45"/>
        <v>43509.124999999294</v>
      </c>
      <c r="F293" s="63">
        <v>6.1</v>
      </c>
      <c r="G293" s="17" t="s">
        <v>27</v>
      </c>
      <c r="H293" s="58">
        <v>8.3000000000000007</v>
      </c>
      <c r="I293" s="67">
        <v>29.8</v>
      </c>
      <c r="J293" s="17" t="s">
        <v>27</v>
      </c>
      <c r="K293" s="71">
        <v>49.8</v>
      </c>
      <c r="N293" s="23">
        <f t="shared" si="39"/>
        <v>6.1</v>
      </c>
      <c r="O293" s="23">
        <f t="shared" si="40"/>
        <v>8.3000000000000007</v>
      </c>
      <c r="P293" s="17">
        <f t="shared" si="41"/>
        <v>29.8</v>
      </c>
      <c r="Q293" s="17">
        <f t="shared" si="42"/>
        <v>49.8</v>
      </c>
      <c r="R293" s="18">
        <v>29.8</v>
      </c>
      <c r="S293" s="18">
        <v>49.8</v>
      </c>
      <c r="T293" s="18">
        <v>6.1</v>
      </c>
      <c r="U293" s="56">
        <v>8.3000000000000007</v>
      </c>
    </row>
    <row r="294" spans="1:21" x14ac:dyDescent="0.25">
      <c r="A294" s="49">
        <f t="shared" si="43"/>
        <v>2019</v>
      </c>
      <c r="B294" s="50">
        <f t="shared" si="46"/>
        <v>2</v>
      </c>
      <c r="C294" s="50">
        <f t="shared" si="47"/>
        <v>13</v>
      </c>
      <c r="D294" s="50">
        <f t="shared" si="44"/>
        <v>4</v>
      </c>
      <c r="E294" s="51">
        <f t="shared" si="45"/>
        <v>43509.166666665958</v>
      </c>
      <c r="F294" s="63">
        <v>5.3</v>
      </c>
      <c r="G294" s="17" t="s">
        <v>27</v>
      </c>
      <c r="H294" s="58">
        <v>8.4</v>
      </c>
      <c r="I294" s="67">
        <v>26.9</v>
      </c>
      <c r="J294" s="17" t="s">
        <v>27</v>
      </c>
      <c r="K294" s="71">
        <v>49.6</v>
      </c>
      <c r="N294" s="23">
        <f t="shared" si="39"/>
        <v>5.3</v>
      </c>
      <c r="O294" s="23">
        <f t="shared" si="40"/>
        <v>8.4</v>
      </c>
      <c r="P294" s="17">
        <f t="shared" si="41"/>
        <v>26.9</v>
      </c>
      <c r="Q294" s="17">
        <f t="shared" si="42"/>
        <v>49.6</v>
      </c>
      <c r="R294" s="18">
        <v>26.9</v>
      </c>
      <c r="S294" s="18">
        <v>49.6</v>
      </c>
      <c r="T294" s="18">
        <v>5.3</v>
      </c>
      <c r="U294" s="56">
        <v>8.4</v>
      </c>
    </row>
    <row r="295" spans="1:21" x14ac:dyDescent="0.25">
      <c r="A295" s="49">
        <f t="shared" si="43"/>
        <v>2019</v>
      </c>
      <c r="B295" s="50">
        <f t="shared" si="46"/>
        <v>2</v>
      </c>
      <c r="C295" s="50">
        <f t="shared" si="47"/>
        <v>13</v>
      </c>
      <c r="D295" s="50">
        <f t="shared" si="44"/>
        <v>5</v>
      </c>
      <c r="E295" s="51">
        <f t="shared" si="45"/>
        <v>43509.208333332623</v>
      </c>
      <c r="F295" s="63">
        <v>5.4</v>
      </c>
      <c r="G295" s="17" t="s">
        <v>27</v>
      </c>
      <c r="H295" s="58">
        <v>8.4</v>
      </c>
      <c r="I295" s="67">
        <v>24.2</v>
      </c>
      <c r="J295" s="17" t="s">
        <v>27</v>
      </c>
      <c r="K295" s="71">
        <v>48.6</v>
      </c>
      <c r="N295" s="23">
        <f t="shared" si="39"/>
        <v>5.4</v>
      </c>
      <c r="O295" s="23">
        <f t="shared" si="40"/>
        <v>8.4</v>
      </c>
      <c r="P295" s="17">
        <f t="shared" si="41"/>
        <v>24.2</v>
      </c>
      <c r="Q295" s="17">
        <f t="shared" si="42"/>
        <v>48.6</v>
      </c>
      <c r="R295" s="18">
        <v>24.2</v>
      </c>
      <c r="S295" s="18">
        <v>48.6</v>
      </c>
      <c r="T295" s="18">
        <v>5.4</v>
      </c>
      <c r="U295" s="56">
        <v>8.4</v>
      </c>
    </row>
    <row r="296" spans="1:21" x14ac:dyDescent="0.25">
      <c r="A296" s="49">
        <f t="shared" si="43"/>
        <v>2019</v>
      </c>
      <c r="B296" s="50">
        <f t="shared" si="46"/>
        <v>2</v>
      </c>
      <c r="C296" s="50">
        <f t="shared" si="47"/>
        <v>13</v>
      </c>
      <c r="D296" s="50">
        <f t="shared" si="44"/>
        <v>6</v>
      </c>
      <c r="E296" s="51">
        <f t="shared" si="45"/>
        <v>43509.249999999287</v>
      </c>
      <c r="F296" s="63">
        <v>11.4</v>
      </c>
      <c r="G296" s="17" t="s">
        <v>27</v>
      </c>
      <c r="H296" s="58">
        <v>8.1999999999999993</v>
      </c>
      <c r="I296" s="67">
        <v>63.4</v>
      </c>
      <c r="J296" s="17" t="s">
        <v>27</v>
      </c>
      <c r="K296" s="71">
        <v>46.4</v>
      </c>
      <c r="N296" s="23">
        <f t="shared" si="39"/>
        <v>11.4</v>
      </c>
      <c r="O296" s="23">
        <f t="shared" si="40"/>
        <v>8.1999999999999993</v>
      </c>
      <c r="P296" s="17">
        <f t="shared" si="41"/>
        <v>63.4</v>
      </c>
      <c r="Q296" s="17">
        <f t="shared" si="42"/>
        <v>46.4</v>
      </c>
      <c r="R296" s="18">
        <v>63.4</v>
      </c>
      <c r="S296" s="18">
        <v>46.4</v>
      </c>
      <c r="T296" s="18">
        <v>11.4</v>
      </c>
      <c r="U296" s="56">
        <v>8.1999999999999993</v>
      </c>
    </row>
    <row r="297" spans="1:21" x14ac:dyDescent="0.25">
      <c r="A297" s="49">
        <f t="shared" si="43"/>
        <v>2019</v>
      </c>
      <c r="B297" s="50">
        <f t="shared" si="46"/>
        <v>2</v>
      </c>
      <c r="C297" s="50">
        <f t="shared" si="47"/>
        <v>13</v>
      </c>
      <c r="D297" s="50">
        <f t="shared" si="44"/>
        <v>7</v>
      </c>
      <c r="E297" s="51">
        <f t="shared" si="45"/>
        <v>43509.291666665951</v>
      </c>
      <c r="F297" s="63">
        <v>11.1</v>
      </c>
      <c r="G297" s="17" t="s">
        <v>27</v>
      </c>
      <c r="H297" s="58">
        <v>7.4</v>
      </c>
      <c r="I297" s="67">
        <v>66</v>
      </c>
      <c r="J297" s="17" t="s">
        <v>27</v>
      </c>
      <c r="K297" s="71">
        <v>41.9</v>
      </c>
      <c r="N297" s="23">
        <f t="shared" si="39"/>
        <v>11.1</v>
      </c>
      <c r="O297" s="23">
        <f t="shared" si="40"/>
        <v>7.4</v>
      </c>
      <c r="P297" s="17">
        <f t="shared" si="41"/>
        <v>66</v>
      </c>
      <c r="Q297" s="17">
        <f t="shared" si="42"/>
        <v>41.9</v>
      </c>
      <c r="R297" s="18">
        <v>66</v>
      </c>
      <c r="S297" s="18">
        <v>41.9</v>
      </c>
      <c r="T297" s="18">
        <v>11.1</v>
      </c>
      <c r="U297" s="56">
        <v>7.4</v>
      </c>
    </row>
    <row r="298" spans="1:21" x14ac:dyDescent="0.25">
      <c r="A298" s="49">
        <f t="shared" si="43"/>
        <v>2019</v>
      </c>
      <c r="B298" s="50">
        <f t="shared" si="46"/>
        <v>2</v>
      </c>
      <c r="C298" s="50">
        <f t="shared" si="47"/>
        <v>13</v>
      </c>
      <c r="D298" s="50">
        <f t="shared" si="44"/>
        <v>8</v>
      </c>
      <c r="E298" s="51">
        <f t="shared" si="45"/>
        <v>43509.333333332615</v>
      </c>
      <c r="F298" s="63">
        <v>11.2</v>
      </c>
      <c r="G298" s="17" t="s">
        <v>27</v>
      </c>
      <c r="H298" s="58">
        <v>7.6</v>
      </c>
      <c r="I298" s="67">
        <v>95.1</v>
      </c>
      <c r="J298" s="17" t="s">
        <v>27</v>
      </c>
      <c r="K298" s="71">
        <v>43.9</v>
      </c>
      <c r="N298" s="23">
        <f t="shared" si="39"/>
        <v>11.2</v>
      </c>
      <c r="O298" s="23">
        <f t="shared" si="40"/>
        <v>7.6</v>
      </c>
      <c r="P298" s="17">
        <f t="shared" si="41"/>
        <v>95.1</v>
      </c>
      <c r="Q298" s="17">
        <f t="shared" si="42"/>
        <v>43.9</v>
      </c>
      <c r="R298" s="18">
        <v>95.1</v>
      </c>
      <c r="S298" s="18">
        <v>43.9</v>
      </c>
      <c r="T298" s="18">
        <v>11.2</v>
      </c>
      <c r="U298" s="56">
        <v>7.6</v>
      </c>
    </row>
    <row r="299" spans="1:21" x14ac:dyDescent="0.25">
      <c r="A299" s="49">
        <f t="shared" si="43"/>
        <v>2019</v>
      </c>
      <c r="B299" s="50">
        <f t="shared" si="46"/>
        <v>2</v>
      </c>
      <c r="C299" s="50">
        <f t="shared" si="47"/>
        <v>13</v>
      </c>
      <c r="D299" s="50">
        <f t="shared" si="44"/>
        <v>9</v>
      </c>
      <c r="E299" s="51">
        <f t="shared" si="45"/>
        <v>43509.37499999928</v>
      </c>
      <c r="F299" s="63">
        <v>47.5</v>
      </c>
      <c r="G299" s="17" t="s">
        <v>27</v>
      </c>
      <c r="H299" s="58">
        <v>9.1</v>
      </c>
      <c r="I299" s="67">
        <v>470.5</v>
      </c>
      <c r="J299" s="17" t="s">
        <v>27</v>
      </c>
      <c r="K299" s="71">
        <v>60.5</v>
      </c>
      <c r="N299" s="23">
        <f t="shared" si="39"/>
        <v>47.5</v>
      </c>
      <c r="O299" s="23">
        <f t="shared" si="40"/>
        <v>9.1</v>
      </c>
      <c r="P299" s="17">
        <f t="shared" si="41"/>
        <v>470.5</v>
      </c>
      <c r="Q299" s="17">
        <f t="shared" si="42"/>
        <v>60.5</v>
      </c>
      <c r="R299" s="18">
        <v>470.5</v>
      </c>
      <c r="S299" s="18">
        <v>60.5</v>
      </c>
      <c r="T299" s="18">
        <v>47.5</v>
      </c>
      <c r="U299" s="56">
        <v>9.1</v>
      </c>
    </row>
    <row r="300" spans="1:21" x14ac:dyDescent="0.25">
      <c r="A300" s="49">
        <f t="shared" si="43"/>
        <v>2019</v>
      </c>
      <c r="B300" s="50">
        <f t="shared" si="46"/>
        <v>2</v>
      </c>
      <c r="C300" s="50">
        <f t="shared" si="47"/>
        <v>13</v>
      </c>
      <c r="D300" s="50">
        <f t="shared" si="44"/>
        <v>10</v>
      </c>
      <c r="E300" s="51">
        <f t="shared" si="45"/>
        <v>43509.416666665944</v>
      </c>
      <c r="F300" s="63">
        <v>38.5</v>
      </c>
      <c r="G300" s="17" t="s">
        <v>27</v>
      </c>
      <c r="H300" s="58">
        <v>10.4</v>
      </c>
      <c r="I300" s="67">
        <v>358.7</v>
      </c>
      <c r="J300" s="17" t="s">
        <v>27</v>
      </c>
      <c r="K300" s="71">
        <v>74.5</v>
      </c>
      <c r="N300" s="23">
        <f t="shared" si="39"/>
        <v>38.5</v>
      </c>
      <c r="O300" s="23">
        <f t="shared" si="40"/>
        <v>10.4</v>
      </c>
      <c r="P300" s="17">
        <f t="shared" si="41"/>
        <v>358.7</v>
      </c>
      <c r="Q300" s="17">
        <f t="shared" si="42"/>
        <v>74.5</v>
      </c>
      <c r="R300" s="18">
        <v>358.7</v>
      </c>
      <c r="S300" s="18">
        <v>74.5</v>
      </c>
      <c r="T300" s="18">
        <v>38.5</v>
      </c>
      <c r="U300" s="56">
        <v>10.4</v>
      </c>
    </row>
    <row r="301" spans="1:21" x14ac:dyDescent="0.25">
      <c r="A301" s="49">
        <f t="shared" si="43"/>
        <v>2019</v>
      </c>
      <c r="B301" s="50">
        <f t="shared" si="46"/>
        <v>2</v>
      </c>
      <c r="C301" s="50">
        <f t="shared" si="47"/>
        <v>13</v>
      </c>
      <c r="D301" s="50">
        <f t="shared" si="44"/>
        <v>11</v>
      </c>
      <c r="E301" s="51">
        <f t="shared" si="45"/>
        <v>43509.458333332608</v>
      </c>
      <c r="F301" s="63">
        <v>25</v>
      </c>
      <c r="G301" s="17" t="s">
        <v>27</v>
      </c>
      <c r="H301" s="58">
        <v>11.4</v>
      </c>
      <c r="I301" s="67">
        <v>271.2</v>
      </c>
      <c r="J301" s="17" t="s">
        <v>27</v>
      </c>
      <c r="K301" s="71">
        <v>85.1</v>
      </c>
      <c r="N301" s="23">
        <f t="shared" si="39"/>
        <v>25</v>
      </c>
      <c r="O301" s="23">
        <f t="shared" si="40"/>
        <v>11.4</v>
      </c>
      <c r="P301" s="17">
        <f t="shared" si="41"/>
        <v>271.2</v>
      </c>
      <c r="Q301" s="17">
        <f t="shared" si="42"/>
        <v>85.1</v>
      </c>
      <c r="R301" s="18">
        <v>271.2</v>
      </c>
      <c r="S301" s="18">
        <v>85.1</v>
      </c>
      <c r="T301" s="18">
        <v>25</v>
      </c>
      <c r="U301" s="56">
        <v>11.4</v>
      </c>
    </row>
    <row r="302" spans="1:21" x14ac:dyDescent="0.25">
      <c r="A302" s="49">
        <f t="shared" si="43"/>
        <v>2019</v>
      </c>
      <c r="B302" s="50">
        <f t="shared" si="46"/>
        <v>2</v>
      </c>
      <c r="C302" s="50">
        <f t="shared" si="47"/>
        <v>13</v>
      </c>
      <c r="D302" s="50">
        <f t="shared" si="44"/>
        <v>12</v>
      </c>
      <c r="E302" s="51">
        <f t="shared" si="45"/>
        <v>43509.499999999272</v>
      </c>
      <c r="F302" s="63">
        <v>19.600000000000001</v>
      </c>
      <c r="G302" s="17" t="s">
        <v>27</v>
      </c>
      <c r="H302" s="58">
        <v>12</v>
      </c>
      <c r="I302" s="67">
        <v>224.9</v>
      </c>
      <c r="J302" s="17" t="s">
        <v>27</v>
      </c>
      <c r="K302" s="71">
        <v>93.7</v>
      </c>
      <c r="N302" s="23">
        <f t="shared" si="39"/>
        <v>19.600000000000001</v>
      </c>
      <c r="O302" s="23">
        <f t="shared" si="40"/>
        <v>12</v>
      </c>
      <c r="P302" s="17">
        <f t="shared" si="41"/>
        <v>224.9</v>
      </c>
      <c r="Q302" s="17">
        <f t="shared" si="42"/>
        <v>93.7</v>
      </c>
      <c r="R302" s="18">
        <v>224.9</v>
      </c>
      <c r="S302" s="18">
        <v>93.7</v>
      </c>
      <c r="T302" s="18">
        <v>19.600000000000001</v>
      </c>
      <c r="U302" s="56">
        <v>12</v>
      </c>
    </row>
    <row r="303" spans="1:21" x14ac:dyDescent="0.25">
      <c r="A303" s="49">
        <f t="shared" si="43"/>
        <v>2019</v>
      </c>
      <c r="B303" s="50">
        <f t="shared" si="46"/>
        <v>2</v>
      </c>
      <c r="C303" s="50">
        <f t="shared" si="47"/>
        <v>13</v>
      </c>
      <c r="D303" s="50">
        <f t="shared" si="44"/>
        <v>13</v>
      </c>
      <c r="E303" s="51">
        <f t="shared" si="45"/>
        <v>43509.541666665937</v>
      </c>
      <c r="F303" s="63">
        <v>24.9</v>
      </c>
      <c r="G303" s="17" t="s">
        <v>27</v>
      </c>
      <c r="H303" s="58">
        <v>12.8</v>
      </c>
      <c r="I303" s="67">
        <v>275.89999999999998</v>
      </c>
      <c r="J303" s="17" t="s">
        <v>27</v>
      </c>
      <c r="K303" s="71">
        <v>104.3</v>
      </c>
      <c r="N303" s="23">
        <f t="shared" si="39"/>
        <v>24.9</v>
      </c>
      <c r="O303" s="23">
        <f t="shared" si="40"/>
        <v>12.8</v>
      </c>
      <c r="P303" s="17">
        <f t="shared" si="41"/>
        <v>275.89999999999998</v>
      </c>
      <c r="Q303" s="17">
        <f t="shared" si="42"/>
        <v>104.3</v>
      </c>
      <c r="R303" s="18">
        <v>275.89999999999998</v>
      </c>
      <c r="S303" s="18">
        <v>104.3</v>
      </c>
      <c r="T303" s="18">
        <v>24.9</v>
      </c>
      <c r="U303" s="56">
        <v>12.8</v>
      </c>
    </row>
    <row r="304" spans="1:21" x14ac:dyDescent="0.25">
      <c r="A304" s="49">
        <f t="shared" si="43"/>
        <v>2019</v>
      </c>
      <c r="B304" s="50">
        <f t="shared" si="46"/>
        <v>2</v>
      </c>
      <c r="C304" s="50">
        <f t="shared" si="47"/>
        <v>13</v>
      </c>
      <c r="D304" s="50">
        <f t="shared" si="44"/>
        <v>14</v>
      </c>
      <c r="E304" s="51">
        <f t="shared" si="45"/>
        <v>43509.583333332601</v>
      </c>
      <c r="F304" s="63">
        <v>23.6</v>
      </c>
      <c r="G304" s="17" t="s">
        <v>27</v>
      </c>
      <c r="H304" s="58">
        <v>13.5</v>
      </c>
      <c r="I304" s="67">
        <v>320.39999999999998</v>
      </c>
      <c r="J304" s="17" t="s">
        <v>27</v>
      </c>
      <c r="K304" s="71">
        <v>116.7</v>
      </c>
      <c r="N304" s="23">
        <f t="shared" si="39"/>
        <v>23.6</v>
      </c>
      <c r="O304" s="23">
        <f t="shared" si="40"/>
        <v>13.5</v>
      </c>
      <c r="P304" s="17">
        <f t="shared" si="41"/>
        <v>320.39999999999998</v>
      </c>
      <c r="Q304" s="17">
        <f t="shared" si="42"/>
        <v>116.7</v>
      </c>
      <c r="R304" s="18">
        <v>320.39999999999998</v>
      </c>
      <c r="S304" s="18">
        <v>116.7</v>
      </c>
      <c r="T304" s="18">
        <v>23.6</v>
      </c>
      <c r="U304" s="56">
        <v>13.5</v>
      </c>
    </row>
    <row r="305" spans="1:21" x14ac:dyDescent="0.25">
      <c r="A305" s="49">
        <f t="shared" si="43"/>
        <v>2019</v>
      </c>
      <c r="B305" s="50">
        <f t="shared" si="46"/>
        <v>2</v>
      </c>
      <c r="C305" s="50">
        <f t="shared" si="47"/>
        <v>13</v>
      </c>
      <c r="D305" s="50">
        <f t="shared" si="44"/>
        <v>15</v>
      </c>
      <c r="E305" s="51">
        <f t="shared" si="45"/>
        <v>43509.624999999265</v>
      </c>
      <c r="F305" s="63">
        <v>29.6</v>
      </c>
      <c r="G305" s="17" t="s">
        <v>27</v>
      </c>
      <c r="H305" s="58">
        <v>14.6</v>
      </c>
      <c r="I305" s="67">
        <v>340.9</v>
      </c>
      <c r="J305" s="17" t="s">
        <v>27</v>
      </c>
      <c r="K305" s="71">
        <v>130.19999999999999</v>
      </c>
      <c r="N305" s="23">
        <f t="shared" si="39"/>
        <v>29.6</v>
      </c>
      <c r="O305" s="23">
        <f t="shared" si="40"/>
        <v>14.6</v>
      </c>
      <c r="P305" s="17">
        <f t="shared" si="41"/>
        <v>340.9</v>
      </c>
      <c r="Q305" s="17">
        <f t="shared" si="42"/>
        <v>130.19999999999999</v>
      </c>
      <c r="R305" s="18">
        <v>340.9</v>
      </c>
      <c r="S305" s="18">
        <v>130.19999999999999</v>
      </c>
      <c r="T305" s="18">
        <v>29.6</v>
      </c>
      <c r="U305" s="56">
        <v>14.6</v>
      </c>
    </row>
    <row r="306" spans="1:21" x14ac:dyDescent="0.25">
      <c r="A306" s="49">
        <f t="shared" si="43"/>
        <v>2019</v>
      </c>
      <c r="B306" s="50">
        <f t="shared" si="46"/>
        <v>2</v>
      </c>
      <c r="C306" s="50">
        <f t="shared" si="47"/>
        <v>13</v>
      </c>
      <c r="D306" s="50">
        <f t="shared" si="44"/>
        <v>16</v>
      </c>
      <c r="E306" s="51">
        <f t="shared" si="45"/>
        <v>43509.666666665929</v>
      </c>
      <c r="F306" s="63">
        <v>28.8</v>
      </c>
      <c r="G306" s="17" t="s">
        <v>27</v>
      </c>
      <c r="H306" s="58">
        <v>15.4</v>
      </c>
      <c r="I306" s="67">
        <v>287.3</v>
      </c>
      <c r="J306" s="17" t="s">
        <v>27</v>
      </c>
      <c r="K306" s="71">
        <v>140.9</v>
      </c>
      <c r="N306" s="23">
        <f t="shared" si="39"/>
        <v>28.8</v>
      </c>
      <c r="O306" s="23">
        <f t="shared" si="40"/>
        <v>15.4</v>
      </c>
      <c r="P306" s="17">
        <f t="shared" si="41"/>
        <v>287.3</v>
      </c>
      <c r="Q306" s="17">
        <f t="shared" si="42"/>
        <v>140.9</v>
      </c>
      <c r="R306" s="18">
        <v>287.3</v>
      </c>
      <c r="S306" s="18">
        <v>140.9</v>
      </c>
      <c r="T306" s="18">
        <v>28.8</v>
      </c>
      <c r="U306" s="56">
        <v>15.4</v>
      </c>
    </row>
    <row r="307" spans="1:21" x14ac:dyDescent="0.25">
      <c r="A307" s="49">
        <f t="shared" si="43"/>
        <v>2019</v>
      </c>
      <c r="B307" s="50">
        <f t="shared" si="46"/>
        <v>2</v>
      </c>
      <c r="C307" s="50">
        <f t="shared" si="47"/>
        <v>13</v>
      </c>
      <c r="D307" s="50">
        <f t="shared" si="44"/>
        <v>17</v>
      </c>
      <c r="E307" s="51">
        <f t="shared" si="45"/>
        <v>43509.708333332594</v>
      </c>
      <c r="F307" s="63">
        <v>29.3</v>
      </c>
      <c r="G307" s="17" t="s">
        <v>27</v>
      </c>
      <c r="H307" s="58">
        <v>16.3</v>
      </c>
      <c r="I307" s="67">
        <v>266</v>
      </c>
      <c r="J307" s="17" t="s">
        <v>27</v>
      </c>
      <c r="K307" s="71">
        <v>150.30000000000001</v>
      </c>
      <c r="N307" s="23">
        <f t="shared" si="39"/>
        <v>29.3</v>
      </c>
      <c r="O307" s="23">
        <f t="shared" si="40"/>
        <v>16.3</v>
      </c>
      <c r="P307" s="17">
        <f t="shared" si="41"/>
        <v>266</v>
      </c>
      <c r="Q307" s="17">
        <f t="shared" si="42"/>
        <v>150.30000000000001</v>
      </c>
      <c r="R307" s="18">
        <v>266</v>
      </c>
      <c r="S307" s="18">
        <v>150.30000000000001</v>
      </c>
      <c r="T307" s="18">
        <v>29.3</v>
      </c>
      <c r="U307" s="56">
        <v>16.3</v>
      </c>
    </row>
    <row r="308" spans="1:21" x14ac:dyDescent="0.25">
      <c r="A308" s="49">
        <f t="shared" si="43"/>
        <v>2019</v>
      </c>
      <c r="B308" s="50">
        <f t="shared" si="46"/>
        <v>2</v>
      </c>
      <c r="C308" s="50">
        <f t="shared" si="47"/>
        <v>13</v>
      </c>
      <c r="D308" s="50">
        <f t="shared" si="44"/>
        <v>18</v>
      </c>
      <c r="E308" s="51">
        <f t="shared" si="45"/>
        <v>43509.749999999258</v>
      </c>
      <c r="F308" s="63">
        <v>26</v>
      </c>
      <c r="G308" s="17" t="s">
        <v>27</v>
      </c>
      <c r="H308" s="58">
        <v>16.899999999999999</v>
      </c>
      <c r="I308" s="67">
        <v>170.6</v>
      </c>
      <c r="J308" s="17" t="s">
        <v>27</v>
      </c>
      <c r="K308" s="71">
        <v>154.6</v>
      </c>
      <c r="N308" s="23">
        <f t="shared" si="39"/>
        <v>26</v>
      </c>
      <c r="O308" s="23">
        <f t="shared" si="40"/>
        <v>16.899999999999999</v>
      </c>
      <c r="P308" s="17">
        <f t="shared" si="41"/>
        <v>170.6</v>
      </c>
      <c r="Q308" s="17">
        <f t="shared" si="42"/>
        <v>154.6</v>
      </c>
      <c r="R308" s="18">
        <v>170.6</v>
      </c>
      <c r="S308" s="18">
        <v>154.6</v>
      </c>
      <c r="T308" s="18">
        <v>26</v>
      </c>
      <c r="U308" s="56">
        <v>16.899999999999999</v>
      </c>
    </row>
    <row r="309" spans="1:21" x14ac:dyDescent="0.25">
      <c r="A309" s="49">
        <f t="shared" si="43"/>
        <v>2019</v>
      </c>
      <c r="B309" s="50">
        <f t="shared" si="46"/>
        <v>2</v>
      </c>
      <c r="C309" s="50">
        <f t="shared" si="47"/>
        <v>13</v>
      </c>
      <c r="D309" s="50">
        <f t="shared" si="44"/>
        <v>19</v>
      </c>
      <c r="E309" s="51">
        <f t="shared" si="45"/>
        <v>43509.791666665922</v>
      </c>
      <c r="F309" s="63">
        <v>15.8</v>
      </c>
      <c r="G309" s="17" t="s">
        <v>27</v>
      </c>
      <c r="H309" s="58">
        <v>17.399999999999999</v>
      </c>
      <c r="I309" s="67">
        <v>105</v>
      </c>
      <c r="J309" s="17" t="s">
        <v>27</v>
      </c>
      <c r="K309" s="71">
        <v>156.5</v>
      </c>
      <c r="N309" s="23">
        <f t="shared" si="39"/>
        <v>15.8</v>
      </c>
      <c r="O309" s="23">
        <f t="shared" si="40"/>
        <v>17.399999999999999</v>
      </c>
      <c r="P309" s="17">
        <f t="shared" si="41"/>
        <v>105</v>
      </c>
      <c r="Q309" s="17">
        <f t="shared" si="42"/>
        <v>156.5</v>
      </c>
      <c r="R309" s="18">
        <v>105</v>
      </c>
      <c r="S309" s="18">
        <v>156.5</v>
      </c>
      <c r="T309" s="18">
        <v>15.8</v>
      </c>
      <c r="U309" s="56">
        <v>17.399999999999999</v>
      </c>
    </row>
    <row r="310" spans="1:21" x14ac:dyDescent="0.25">
      <c r="A310" s="49">
        <f t="shared" si="43"/>
        <v>2019</v>
      </c>
      <c r="B310" s="50">
        <f t="shared" si="46"/>
        <v>2</v>
      </c>
      <c r="C310" s="50">
        <f t="shared" si="47"/>
        <v>13</v>
      </c>
      <c r="D310" s="50">
        <f t="shared" si="44"/>
        <v>20</v>
      </c>
      <c r="E310" s="51">
        <f t="shared" si="45"/>
        <v>43509.833333332586</v>
      </c>
      <c r="F310" s="63">
        <v>11.2</v>
      </c>
      <c r="G310" s="17" t="s">
        <v>27</v>
      </c>
      <c r="H310" s="58">
        <v>17.5</v>
      </c>
      <c r="I310" s="67">
        <v>70.2</v>
      </c>
      <c r="J310" s="17" t="s">
        <v>27</v>
      </c>
      <c r="K310" s="71">
        <v>155.69999999999999</v>
      </c>
      <c r="N310" s="23">
        <f t="shared" si="39"/>
        <v>11.2</v>
      </c>
      <c r="O310" s="23">
        <f t="shared" si="40"/>
        <v>17.5</v>
      </c>
      <c r="P310" s="17">
        <f t="shared" si="41"/>
        <v>70.2</v>
      </c>
      <c r="Q310" s="17">
        <f t="shared" si="42"/>
        <v>155.69999999999999</v>
      </c>
      <c r="R310" s="18">
        <v>70.2</v>
      </c>
      <c r="S310" s="18">
        <v>155.69999999999999</v>
      </c>
      <c r="T310" s="18">
        <v>11.2</v>
      </c>
      <c r="U310" s="56">
        <v>17.5</v>
      </c>
    </row>
    <row r="311" spans="1:21" x14ac:dyDescent="0.25">
      <c r="A311" s="49">
        <f t="shared" si="43"/>
        <v>2019</v>
      </c>
      <c r="B311" s="50">
        <f t="shared" si="46"/>
        <v>2</v>
      </c>
      <c r="C311" s="50">
        <f t="shared" si="47"/>
        <v>13</v>
      </c>
      <c r="D311" s="50">
        <f t="shared" si="44"/>
        <v>21</v>
      </c>
      <c r="E311" s="51">
        <f t="shared" si="45"/>
        <v>43509.874999999251</v>
      </c>
      <c r="F311" s="63">
        <v>8.4</v>
      </c>
      <c r="G311" s="17" t="s">
        <v>27</v>
      </c>
      <c r="H311" s="58">
        <v>17.3</v>
      </c>
      <c r="I311" s="67">
        <v>33.6</v>
      </c>
      <c r="J311" s="17" t="s">
        <v>27</v>
      </c>
      <c r="K311" s="71">
        <v>154.1</v>
      </c>
      <c r="N311" s="23">
        <f t="shared" si="39"/>
        <v>8.4</v>
      </c>
      <c r="O311" s="23">
        <f t="shared" si="40"/>
        <v>17.3</v>
      </c>
      <c r="P311" s="17">
        <f t="shared" si="41"/>
        <v>33.6</v>
      </c>
      <c r="Q311" s="17">
        <f t="shared" si="42"/>
        <v>154.1</v>
      </c>
      <c r="R311" s="18">
        <v>33.6</v>
      </c>
      <c r="S311" s="18">
        <v>154.1</v>
      </c>
      <c r="T311" s="18">
        <v>8.4</v>
      </c>
      <c r="U311" s="56">
        <v>17.3</v>
      </c>
    </row>
    <row r="312" spans="1:21" x14ac:dyDescent="0.25">
      <c r="A312" s="49">
        <f t="shared" si="43"/>
        <v>2019</v>
      </c>
      <c r="B312" s="50">
        <f t="shared" si="46"/>
        <v>2</v>
      </c>
      <c r="C312" s="50">
        <f t="shared" si="47"/>
        <v>13</v>
      </c>
      <c r="D312" s="50">
        <f t="shared" si="44"/>
        <v>22</v>
      </c>
      <c r="E312" s="51">
        <f t="shared" si="45"/>
        <v>43509.916666665915</v>
      </c>
      <c r="F312" s="63">
        <v>4.3</v>
      </c>
      <c r="G312" s="17" t="s">
        <v>27</v>
      </c>
      <c r="H312" s="58">
        <v>17</v>
      </c>
      <c r="I312" s="67">
        <v>25</v>
      </c>
      <c r="J312" s="17" t="s">
        <v>27</v>
      </c>
      <c r="K312" s="71">
        <v>152.19999999999999</v>
      </c>
      <c r="N312" s="23">
        <f t="shared" si="39"/>
        <v>4.3</v>
      </c>
      <c r="O312" s="23">
        <f t="shared" si="40"/>
        <v>17</v>
      </c>
      <c r="P312" s="17">
        <f t="shared" si="41"/>
        <v>25</v>
      </c>
      <c r="Q312" s="17">
        <f t="shared" si="42"/>
        <v>152.19999999999999</v>
      </c>
      <c r="R312" s="18">
        <v>25</v>
      </c>
      <c r="S312" s="18">
        <v>152.19999999999999</v>
      </c>
      <c r="T312" s="18">
        <v>4.3</v>
      </c>
      <c r="U312" s="56">
        <v>17</v>
      </c>
    </row>
    <row r="313" spans="1:21" x14ac:dyDescent="0.25">
      <c r="A313" s="49">
        <f t="shared" si="43"/>
        <v>2019</v>
      </c>
      <c r="B313" s="50">
        <f t="shared" si="46"/>
        <v>2</v>
      </c>
      <c r="C313" s="50">
        <f t="shared" si="47"/>
        <v>13</v>
      </c>
      <c r="D313" s="50">
        <f t="shared" si="44"/>
        <v>23</v>
      </c>
      <c r="E313" s="51">
        <f t="shared" si="45"/>
        <v>43509.958333332579</v>
      </c>
      <c r="F313" s="63">
        <v>-1.3</v>
      </c>
      <c r="G313" s="17" t="s">
        <v>27</v>
      </c>
      <c r="H313" s="58">
        <v>16.600000000000001</v>
      </c>
      <c r="I313" s="67">
        <v>17.8</v>
      </c>
      <c r="J313" s="17" t="s">
        <v>27</v>
      </c>
      <c r="K313" s="71">
        <v>150.9</v>
      </c>
      <c r="N313" s="23">
        <f t="shared" si="39"/>
        <v>-1.3</v>
      </c>
      <c r="O313" s="23">
        <f t="shared" si="40"/>
        <v>16.600000000000001</v>
      </c>
      <c r="P313" s="17">
        <f t="shared" si="41"/>
        <v>17.8</v>
      </c>
      <c r="Q313" s="17">
        <f t="shared" si="42"/>
        <v>150.9</v>
      </c>
      <c r="R313" s="18">
        <v>17.8</v>
      </c>
      <c r="S313" s="18">
        <v>150.9</v>
      </c>
      <c r="T313" s="18">
        <v>-1.3</v>
      </c>
      <c r="U313" s="56">
        <v>16.600000000000001</v>
      </c>
    </row>
    <row r="314" spans="1:21" x14ac:dyDescent="0.25">
      <c r="A314" s="49">
        <f t="shared" si="43"/>
        <v>2019</v>
      </c>
      <c r="B314" s="50">
        <f t="shared" si="46"/>
        <v>2</v>
      </c>
      <c r="C314" s="50">
        <f t="shared" si="47"/>
        <v>14</v>
      </c>
      <c r="D314" s="50">
        <f t="shared" si="44"/>
        <v>0</v>
      </c>
      <c r="E314" s="51">
        <f t="shared" si="45"/>
        <v>43509.999999999243</v>
      </c>
      <c r="F314" s="63">
        <v>1.1000000000000001</v>
      </c>
      <c r="G314" s="17" t="s">
        <v>27</v>
      </c>
      <c r="H314" s="58">
        <v>15.9</v>
      </c>
      <c r="I314" s="67">
        <v>16.7</v>
      </c>
      <c r="J314" s="17" t="s">
        <v>27</v>
      </c>
      <c r="K314" s="71">
        <v>146.9</v>
      </c>
      <c r="N314" s="23">
        <f t="shared" si="39"/>
        <v>1.1000000000000001</v>
      </c>
      <c r="O314" s="23">
        <f t="shared" si="40"/>
        <v>15.9</v>
      </c>
      <c r="P314" s="17">
        <f t="shared" si="41"/>
        <v>16.7</v>
      </c>
      <c r="Q314" s="17">
        <f t="shared" si="42"/>
        <v>146.9</v>
      </c>
      <c r="R314" s="18">
        <v>16.7</v>
      </c>
      <c r="S314" s="18">
        <v>146.9</v>
      </c>
      <c r="T314" s="18">
        <v>1.1000000000000001</v>
      </c>
      <c r="U314" s="56">
        <v>15.9</v>
      </c>
    </row>
    <row r="315" spans="1:21" x14ac:dyDescent="0.25">
      <c r="A315" s="49">
        <f t="shared" si="43"/>
        <v>2019</v>
      </c>
      <c r="B315" s="50">
        <f t="shared" si="46"/>
        <v>2</v>
      </c>
      <c r="C315" s="50">
        <f t="shared" si="47"/>
        <v>14</v>
      </c>
      <c r="D315" s="50">
        <f t="shared" si="44"/>
        <v>1</v>
      </c>
      <c r="E315" s="51">
        <f t="shared" si="45"/>
        <v>43510.041666665908</v>
      </c>
      <c r="F315" s="63">
        <v>3.2</v>
      </c>
      <c r="G315" s="17" t="s">
        <v>27</v>
      </c>
      <c r="H315" s="58">
        <v>15.7</v>
      </c>
      <c r="I315" s="67">
        <v>17.100000000000001</v>
      </c>
      <c r="J315" s="17" t="s">
        <v>27</v>
      </c>
      <c r="K315" s="71">
        <v>144.69999999999999</v>
      </c>
      <c r="N315" s="23">
        <f t="shared" si="39"/>
        <v>3.2</v>
      </c>
      <c r="O315" s="23">
        <f t="shared" si="40"/>
        <v>15.7</v>
      </c>
      <c r="P315" s="17">
        <f t="shared" si="41"/>
        <v>17.100000000000001</v>
      </c>
      <c r="Q315" s="17">
        <f t="shared" si="42"/>
        <v>144.69999999999999</v>
      </c>
      <c r="R315" s="18">
        <v>17.100000000000001</v>
      </c>
      <c r="S315" s="18">
        <v>144.69999999999999</v>
      </c>
      <c r="T315" s="18">
        <v>3.2</v>
      </c>
      <c r="U315" s="56">
        <v>15.7</v>
      </c>
    </row>
    <row r="316" spans="1:21" x14ac:dyDescent="0.25">
      <c r="A316" s="49">
        <f t="shared" si="43"/>
        <v>2019</v>
      </c>
      <c r="B316" s="50">
        <f t="shared" si="46"/>
        <v>2</v>
      </c>
      <c r="C316" s="50">
        <f t="shared" si="47"/>
        <v>14</v>
      </c>
      <c r="D316" s="50">
        <f t="shared" si="44"/>
        <v>2</v>
      </c>
      <c r="E316" s="51">
        <f t="shared" si="45"/>
        <v>43510.083333332572</v>
      </c>
      <c r="F316" s="63">
        <v>-2.4</v>
      </c>
      <c r="G316" s="17" t="s">
        <v>27</v>
      </c>
      <c r="H316" s="58">
        <v>15.3</v>
      </c>
      <c r="I316" s="67">
        <v>14.1</v>
      </c>
      <c r="J316" s="17" t="s">
        <v>27</v>
      </c>
      <c r="K316" s="71">
        <v>143.4</v>
      </c>
      <c r="N316" s="23">
        <f t="shared" si="39"/>
        <v>-2.4</v>
      </c>
      <c r="O316" s="23">
        <f t="shared" si="40"/>
        <v>15.3</v>
      </c>
      <c r="P316" s="17">
        <f t="shared" si="41"/>
        <v>14.1</v>
      </c>
      <c r="Q316" s="17">
        <f t="shared" si="42"/>
        <v>143.4</v>
      </c>
      <c r="R316" s="18">
        <v>14.1</v>
      </c>
      <c r="S316" s="18">
        <v>143.4</v>
      </c>
      <c r="T316" s="18">
        <v>-2.4</v>
      </c>
      <c r="U316" s="56">
        <v>15.3</v>
      </c>
    </row>
    <row r="317" spans="1:21" x14ac:dyDescent="0.25">
      <c r="A317" s="49">
        <f t="shared" si="43"/>
        <v>2019</v>
      </c>
      <c r="B317" s="50">
        <f t="shared" si="46"/>
        <v>2</v>
      </c>
      <c r="C317" s="50">
        <f t="shared" si="47"/>
        <v>14</v>
      </c>
      <c r="D317" s="50">
        <f t="shared" si="44"/>
        <v>3</v>
      </c>
      <c r="E317" s="51">
        <f t="shared" si="45"/>
        <v>43510.124999999236</v>
      </c>
      <c r="F317" s="63">
        <v>-2.4</v>
      </c>
      <c r="G317" s="17" t="s">
        <v>27</v>
      </c>
      <c r="H317" s="58">
        <v>15</v>
      </c>
      <c r="I317" s="67">
        <v>12.4</v>
      </c>
      <c r="J317" s="17" t="s">
        <v>27</v>
      </c>
      <c r="K317" s="71">
        <v>142.6</v>
      </c>
      <c r="N317" s="23">
        <f t="shared" si="39"/>
        <v>-2.4</v>
      </c>
      <c r="O317" s="23">
        <f t="shared" si="40"/>
        <v>15</v>
      </c>
      <c r="P317" s="17">
        <f t="shared" si="41"/>
        <v>12.4</v>
      </c>
      <c r="Q317" s="17">
        <f t="shared" si="42"/>
        <v>142.6</v>
      </c>
      <c r="R317" s="18">
        <v>12.4</v>
      </c>
      <c r="S317" s="18">
        <v>142.6</v>
      </c>
      <c r="T317" s="18">
        <v>-2.4</v>
      </c>
      <c r="U317" s="56">
        <v>15</v>
      </c>
    </row>
    <row r="318" spans="1:21" x14ac:dyDescent="0.25">
      <c r="A318" s="49">
        <f t="shared" si="43"/>
        <v>2019</v>
      </c>
      <c r="B318" s="50">
        <f t="shared" si="46"/>
        <v>2</v>
      </c>
      <c r="C318" s="50">
        <f t="shared" si="47"/>
        <v>14</v>
      </c>
      <c r="D318" s="50">
        <f t="shared" si="44"/>
        <v>4</v>
      </c>
      <c r="E318" s="51">
        <f t="shared" si="45"/>
        <v>43510.1666666659</v>
      </c>
      <c r="F318" s="63">
        <v>1.8</v>
      </c>
      <c r="G318" s="17" t="s">
        <v>27</v>
      </c>
      <c r="H318" s="58">
        <v>14.9</v>
      </c>
      <c r="I318" s="67">
        <v>20.399999999999999</v>
      </c>
      <c r="J318" s="17" t="s">
        <v>27</v>
      </c>
      <c r="K318" s="71">
        <v>143.5</v>
      </c>
      <c r="N318" s="23">
        <f t="shared" si="39"/>
        <v>1.8</v>
      </c>
      <c r="O318" s="23">
        <f t="shared" si="40"/>
        <v>14.9</v>
      </c>
      <c r="P318" s="17">
        <f t="shared" si="41"/>
        <v>20.399999999999999</v>
      </c>
      <c r="Q318" s="17">
        <f t="shared" si="42"/>
        <v>143.5</v>
      </c>
      <c r="R318" s="18">
        <v>20.399999999999999</v>
      </c>
      <c r="S318" s="18">
        <v>143.5</v>
      </c>
      <c r="T318" s="18">
        <v>1.8</v>
      </c>
      <c r="U318" s="56">
        <v>14.9</v>
      </c>
    </row>
    <row r="319" spans="1:21" x14ac:dyDescent="0.25">
      <c r="A319" s="49">
        <f t="shared" si="43"/>
        <v>2019</v>
      </c>
      <c r="B319" s="50">
        <f t="shared" si="46"/>
        <v>2</v>
      </c>
      <c r="C319" s="50">
        <f t="shared" si="47"/>
        <v>14</v>
      </c>
      <c r="D319" s="50">
        <f t="shared" si="44"/>
        <v>5</v>
      </c>
      <c r="E319" s="51">
        <f t="shared" si="45"/>
        <v>43510.208333332565</v>
      </c>
      <c r="F319" s="63">
        <v>4.0999999999999996</v>
      </c>
      <c r="G319" s="17" t="s">
        <v>27</v>
      </c>
      <c r="H319" s="58">
        <v>14.9</v>
      </c>
      <c r="I319" s="67">
        <v>16.3</v>
      </c>
      <c r="J319" s="17" t="s">
        <v>27</v>
      </c>
      <c r="K319" s="71">
        <v>143.4</v>
      </c>
      <c r="N319" s="23">
        <f t="shared" si="39"/>
        <v>4.0999999999999996</v>
      </c>
      <c r="O319" s="23">
        <f t="shared" si="40"/>
        <v>14.9</v>
      </c>
      <c r="P319" s="17">
        <f t="shared" si="41"/>
        <v>16.3</v>
      </c>
      <c r="Q319" s="17">
        <f t="shared" si="42"/>
        <v>143.4</v>
      </c>
      <c r="R319" s="18">
        <v>16.3</v>
      </c>
      <c r="S319" s="18">
        <v>143.4</v>
      </c>
      <c r="T319" s="18">
        <v>4.0999999999999996</v>
      </c>
      <c r="U319" s="56">
        <v>14.9</v>
      </c>
    </row>
    <row r="320" spans="1:21" x14ac:dyDescent="0.25">
      <c r="A320" s="49">
        <f t="shared" si="43"/>
        <v>2019</v>
      </c>
      <c r="B320" s="50">
        <f t="shared" si="46"/>
        <v>2</v>
      </c>
      <c r="C320" s="50">
        <f t="shared" si="47"/>
        <v>14</v>
      </c>
      <c r="D320" s="50">
        <f t="shared" si="44"/>
        <v>6</v>
      </c>
      <c r="E320" s="51">
        <f t="shared" si="45"/>
        <v>43510.249999999229</v>
      </c>
      <c r="F320" s="63">
        <v>5.2</v>
      </c>
      <c r="G320" s="17" t="s">
        <v>27</v>
      </c>
      <c r="H320" s="58">
        <v>14.7</v>
      </c>
      <c r="I320" s="67">
        <v>18.2</v>
      </c>
      <c r="J320" s="17" t="s">
        <v>27</v>
      </c>
      <c r="K320" s="71">
        <v>141.4</v>
      </c>
      <c r="N320" s="23">
        <f t="shared" si="39"/>
        <v>5.2</v>
      </c>
      <c r="O320" s="23">
        <f t="shared" si="40"/>
        <v>14.7</v>
      </c>
      <c r="P320" s="17">
        <f t="shared" si="41"/>
        <v>18.2</v>
      </c>
      <c r="Q320" s="17">
        <f t="shared" si="42"/>
        <v>141.4</v>
      </c>
      <c r="R320" s="18">
        <v>18.2</v>
      </c>
      <c r="S320" s="18">
        <v>141.4</v>
      </c>
      <c r="T320" s="18">
        <v>5.2</v>
      </c>
      <c r="U320" s="56">
        <v>14.7</v>
      </c>
    </row>
    <row r="321" spans="1:21" x14ac:dyDescent="0.25">
      <c r="A321" s="49">
        <f t="shared" si="43"/>
        <v>2019</v>
      </c>
      <c r="B321" s="50">
        <f t="shared" si="46"/>
        <v>2</v>
      </c>
      <c r="C321" s="50">
        <f t="shared" si="47"/>
        <v>14</v>
      </c>
      <c r="D321" s="50">
        <f t="shared" si="44"/>
        <v>7</v>
      </c>
      <c r="E321" s="51">
        <f t="shared" si="45"/>
        <v>43510.291666665893</v>
      </c>
      <c r="F321" s="63">
        <v>-1.1000000000000001</v>
      </c>
      <c r="G321" s="17" t="s">
        <v>27</v>
      </c>
      <c r="H321" s="58">
        <v>14.2</v>
      </c>
      <c r="I321" s="67">
        <v>9</v>
      </c>
      <c r="J321" s="17" t="s">
        <v>27</v>
      </c>
      <c r="K321" s="71">
        <v>139.19999999999999</v>
      </c>
      <c r="N321" s="23">
        <f t="shared" si="39"/>
        <v>-1.1000000000000001</v>
      </c>
      <c r="O321" s="23">
        <f t="shared" si="40"/>
        <v>14.2</v>
      </c>
      <c r="P321" s="17">
        <f t="shared" si="41"/>
        <v>9</v>
      </c>
      <c r="Q321" s="17">
        <f t="shared" si="42"/>
        <v>139.19999999999999</v>
      </c>
      <c r="R321" s="18">
        <v>9</v>
      </c>
      <c r="S321" s="18">
        <v>139.19999999999999</v>
      </c>
      <c r="T321" s="18">
        <v>-1.1000000000000001</v>
      </c>
      <c r="U321" s="56">
        <v>14.2</v>
      </c>
    </row>
    <row r="322" spans="1:21" x14ac:dyDescent="0.25">
      <c r="A322" s="49">
        <f t="shared" si="43"/>
        <v>2019</v>
      </c>
      <c r="B322" s="50">
        <f t="shared" si="46"/>
        <v>2</v>
      </c>
      <c r="C322" s="50">
        <f t="shared" si="47"/>
        <v>14</v>
      </c>
      <c r="D322" s="50">
        <f t="shared" si="44"/>
        <v>8</v>
      </c>
      <c r="E322" s="51">
        <f t="shared" si="45"/>
        <v>43510.333333332557</v>
      </c>
      <c r="F322" s="63">
        <v>2.7</v>
      </c>
      <c r="G322" s="17" t="s">
        <v>27</v>
      </c>
      <c r="H322" s="58">
        <v>13.9</v>
      </c>
      <c r="I322" s="67">
        <v>18</v>
      </c>
      <c r="J322" s="17" t="s">
        <v>27</v>
      </c>
      <c r="K322" s="71">
        <v>136.80000000000001</v>
      </c>
      <c r="N322" s="23">
        <f t="shared" ref="N322:N385" si="48">IF(G322="Valid", F322, NA())</f>
        <v>2.7</v>
      </c>
      <c r="O322" s="23">
        <f t="shared" ref="O322:O385" si="49">IF(G322="Valid", H322, NA())</f>
        <v>13.9</v>
      </c>
      <c r="P322" s="17">
        <f t="shared" ref="P322:P385" si="50">IF(J322="Valid", I322, NA())</f>
        <v>18</v>
      </c>
      <c r="Q322" s="17">
        <f t="shared" ref="Q322:Q385" si="51">IF(J322="Valid", K322, NA())</f>
        <v>136.80000000000001</v>
      </c>
      <c r="R322" s="18">
        <v>18</v>
      </c>
      <c r="S322" s="18">
        <v>136.80000000000001</v>
      </c>
      <c r="T322" s="18">
        <v>2.7</v>
      </c>
      <c r="U322" s="56">
        <v>13.9</v>
      </c>
    </row>
    <row r="323" spans="1:21" x14ac:dyDescent="0.25">
      <c r="A323" s="49">
        <f t="shared" si="43"/>
        <v>2019</v>
      </c>
      <c r="B323" s="50">
        <f t="shared" si="46"/>
        <v>2</v>
      </c>
      <c r="C323" s="50">
        <f t="shared" si="47"/>
        <v>14</v>
      </c>
      <c r="D323" s="50">
        <f t="shared" si="44"/>
        <v>9</v>
      </c>
      <c r="E323" s="51">
        <f t="shared" si="45"/>
        <v>43510.374999999221</v>
      </c>
      <c r="F323" s="63">
        <v>5.8</v>
      </c>
      <c r="G323" s="17" t="s">
        <v>27</v>
      </c>
      <c r="H323" s="58">
        <v>12.3</v>
      </c>
      <c r="I323" s="67">
        <v>19.2</v>
      </c>
      <c r="J323" s="17" t="s">
        <v>27</v>
      </c>
      <c r="K323" s="71">
        <v>119</v>
      </c>
      <c r="N323" s="23">
        <f t="shared" si="48"/>
        <v>5.8</v>
      </c>
      <c r="O323" s="23">
        <f t="shared" si="49"/>
        <v>12.3</v>
      </c>
      <c r="P323" s="17">
        <f t="shared" si="50"/>
        <v>19.2</v>
      </c>
      <c r="Q323" s="17">
        <f t="shared" si="51"/>
        <v>119</v>
      </c>
      <c r="R323" s="18">
        <v>19.2</v>
      </c>
      <c r="S323" s="18">
        <v>119</v>
      </c>
      <c r="T323" s="18">
        <v>5.8</v>
      </c>
      <c r="U323" s="56">
        <v>12.3</v>
      </c>
    </row>
    <row r="324" spans="1:21" x14ac:dyDescent="0.25">
      <c r="A324" s="49">
        <f t="shared" ref="A324:A387" si="52">A323</f>
        <v>2019</v>
      </c>
      <c r="B324" s="50">
        <f t="shared" si="46"/>
        <v>2</v>
      </c>
      <c r="C324" s="50">
        <f t="shared" si="47"/>
        <v>14</v>
      </c>
      <c r="D324" s="50">
        <f t="shared" ref="D324:D387" si="53">IF(D323=23,0,D323+1)</f>
        <v>10</v>
      </c>
      <c r="E324" s="51">
        <f t="shared" ref="E324:E387" si="54">E323+0.0416666666666666</f>
        <v>43510.416666665886</v>
      </c>
      <c r="F324" s="63">
        <v>-0.7</v>
      </c>
      <c r="G324" s="17" t="s">
        <v>27</v>
      </c>
      <c r="H324" s="58">
        <v>10.7</v>
      </c>
      <c r="I324" s="67">
        <v>21.3</v>
      </c>
      <c r="J324" s="17" t="s">
        <v>27</v>
      </c>
      <c r="K324" s="71">
        <v>105.8</v>
      </c>
      <c r="N324" s="23">
        <f t="shared" si="48"/>
        <v>-0.7</v>
      </c>
      <c r="O324" s="23">
        <f t="shared" si="49"/>
        <v>10.7</v>
      </c>
      <c r="P324" s="17">
        <f t="shared" si="50"/>
        <v>21.3</v>
      </c>
      <c r="Q324" s="17">
        <f t="shared" si="51"/>
        <v>105.8</v>
      </c>
      <c r="R324" s="18">
        <v>21.3</v>
      </c>
      <c r="S324" s="18">
        <v>105.8</v>
      </c>
      <c r="T324" s="18">
        <v>-0.7</v>
      </c>
      <c r="U324" s="56">
        <v>10.7</v>
      </c>
    </row>
    <row r="325" spans="1:21" x14ac:dyDescent="0.25">
      <c r="A325" s="49">
        <f t="shared" si="52"/>
        <v>2019</v>
      </c>
      <c r="B325" s="50">
        <f t="shared" si="46"/>
        <v>2</v>
      </c>
      <c r="C325" s="50">
        <f t="shared" si="47"/>
        <v>14</v>
      </c>
      <c r="D325" s="50">
        <f t="shared" si="53"/>
        <v>11</v>
      </c>
      <c r="E325" s="51">
        <f t="shared" si="54"/>
        <v>43510.45833333255</v>
      </c>
      <c r="F325" s="63">
        <v>5.9</v>
      </c>
      <c r="G325" s="17" t="s">
        <v>27</v>
      </c>
      <c r="H325" s="58">
        <v>9.9</v>
      </c>
      <c r="I325" s="67">
        <v>35.1</v>
      </c>
      <c r="J325" s="17" t="s">
        <v>27</v>
      </c>
      <c r="K325" s="71">
        <v>96.2</v>
      </c>
      <c r="N325" s="23">
        <f t="shared" si="48"/>
        <v>5.9</v>
      </c>
      <c r="O325" s="23">
        <f t="shared" si="49"/>
        <v>9.9</v>
      </c>
      <c r="P325" s="17">
        <f t="shared" si="50"/>
        <v>35.1</v>
      </c>
      <c r="Q325" s="17">
        <f t="shared" si="51"/>
        <v>96.2</v>
      </c>
      <c r="R325" s="18">
        <v>35.1</v>
      </c>
      <c r="S325" s="18">
        <v>96.2</v>
      </c>
      <c r="T325" s="18">
        <v>5.9</v>
      </c>
      <c r="U325" s="56">
        <v>9.9</v>
      </c>
    </row>
    <row r="326" spans="1:21" x14ac:dyDescent="0.25">
      <c r="A326" s="49">
        <f t="shared" si="52"/>
        <v>2019</v>
      </c>
      <c r="B326" s="50">
        <f t="shared" si="46"/>
        <v>2</v>
      </c>
      <c r="C326" s="50">
        <f t="shared" si="47"/>
        <v>14</v>
      </c>
      <c r="D326" s="50">
        <f t="shared" si="53"/>
        <v>12</v>
      </c>
      <c r="E326" s="51">
        <f t="shared" si="54"/>
        <v>43510.499999999214</v>
      </c>
      <c r="F326" s="63">
        <v>10.1</v>
      </c>
      <c r="G326" s="17" t="s">
        <v>27</v>
      </c>
      <c r="H326" s="58">
        <v>9.6</v>
      </c>
      <c r="I326" s="67">
        <v>41.7</v>
      </c>
      <c r="J326" s="17" t="s">
        <v>27</v>
      </c>
      <c r="K326" s="71">
        <v>89.3</v>
      </c>
      <c r="N326" s="23">
        <f t="shared" si="48"/>
        <v>10.1</v>
      </c>
      <c r="O326" s="23">
        <f t="shared" si="49"/>
        <v>9.6</v>
      </c>
      <c r="P326" s="17">
        <f t="shared" si="50"/>
        <v>41.7</v>
      </c>
      <c r="Q326" s="17">
        <f t="shared" si="51"/>
        <v>89.3</v>
      </c>
      <c r="R326" s="18">
        <v>41.7</v>
      </c>
      <c r="S326" s="18">
        <v>89.3</v>
      </c>
      <c r="T326" s="18">
        <v>10.1</v>
      </c>
      <c r="U326" s="56">
        <v>9.6</v>
      </c>
    </row>
    <row r="327" spans="1:21" x14ac:dyDescent="0.25">
      <c r="A327" s="49">
        <f t="shared" si="52"/>
        <v>2019</v>
      </c>
      <c r="B327" s="50">
        <f t="shared" si="46"/>
        <v>2</v>
      </c>
      <c r="C327" s="50">
        <f t="shared" si="47"/>
        <v>14</v>
      </c>
      <c r="D327" s="50">
        <f t="shared" si="53"/>
        <v>13</v>
      </c>
      <c r="E327" s="51">
        <f t="shared" si="54"/>
        <v>43510.541666665878</v>
      </c>
      <c r="F327" s="63">
        <v>10.6</v>
      </c>
      <c r="G327" s="17" t="s">
        <v>27</v>
      </c>
      <c r="H327" s="58">
        <v>9.1</v>
      </c>
      <c r="I327" s="67">
        <v>40.4</v>
      </c>
      <c r="J327" s="17" t="s">
        <v>27</v>
      </c>
      <c r="K327" s="71">
        <v>79.900000000000006</v>
      </c>
      <c r="N327" s="23">
        <f t="shared" si="48"/>
        <v>10.6</v>
      </c>
      <c r="O327" s="23">
        <f t="shared" si="49"/>
        <v>9.1</v>
      </c>
      <c r="P327" s="17">
        <f t="shared" si="50"/>
        <v>40.4</v>
      </c>
      <c r="Q327" s="17">
        <f t="shared" si="51"/>
        <v>79.900000000000006</v>
      </c>
      <c r="R327" s="18">
        <v>40.4</v>
      </c>
      <c r="S327" s="18">
        <v>79.900000000000006</v>
      </c>
      <c r="T327" s="18">
        <v>10.6</v>
      </c>
      <c r="U327" s="56">
        <v>9.1</v>
      </c>
    </row>
    <row r="328" spans="1:21" x14ac:dyDescent="0.25">
      <c r="A328" s="49">
        <f t="shared" si="52"/>
        <v>2019</v>
      </c>
      <c r="B328" s="50">
        <f t="shared" si="46"/>
        <v>2</v>
      </c>
      <c r="C328" s="50">
        <f t="shared" si="47"/>
        <v>14</v>
      </c>
      <c r="D328" s="50">
        <f t="shared" si="53"/>
        <v>14</v>
      </c>
      <c r="E328" s="51">
        <f t="shared" si="54"/>
        <v>43510.583333332543</v>
      </c>
      <c r="F328" s="63">
        <v>18.600000000000001</v>
      </c>
      <c r="G328" s="17" t="s">
        <v>27</v>
      </c>
      <c r="H328" s="58">
        <v>8.9</v>
      </c>
      <c r="I328" s="67">
        <v>49.9</v>
      </c>
      <c r="J328" s="17" t="s">
        <v>27</v>
      </c>
      <c r="K328" s="71">
        <v>69.099999999999994</v>
      </c>
      <c r="N328" s="23">
        <f t="shared" si="48"/>
        <v>18.600000000000001</v>
      </c>
      <c r="O328" s="23">
        <f t="shared" si="49"/>
        <v>8.9</v>
      </c>
      <c r="P328" s="17">
        <f t="shared" si="50"/>
        <v>49.9</v>
      </c>
      <c r="Q328" s="17">
        <f t="shared" si="51"/>
        <v>69.099999999999994</v>
      </c>
      <c r="R328" s="18">
        <v>49.9</v>
      </c>
      <c r="S328" s="18">
        <v>69.099999999999994</v>
      </c>
      <c r="T328" s="18">
        <v>18.600000000000001</v>
      </c>
      <c r="U328" s="56">
        <v>8.9</v>
      </c>
    </row>
    <row r="329" spans="1:21" x14ac:dyDescent="0.25">
      <c r="A329" s="49">
        <f t="shared" si="52"/>
        <v>2019</v>
      </c>
      <c r="B329" s="50">
        <f t="shared" si="46"/>
        <v>2</v>
      </c>
      <c r="C329" s="50">
        <f t="shared" si="47"/>
        <v>14</v>
      </c>
      <c r="D329" s="50">
        <f t="shared" si="53"/>
        <v>15</v>
      </c>
      <c r="E329" s="51">
        <f t="shared" si="54"/>
        <v>43510.624999999207</v>
      </c>
      <c r="F329" s="63">
        <v>29</v>
      </c>
      <c r="G329" s="17" t="s">
        <v>27</v>
      </c>
      <c r="H329" s="58">
        <v>8.9</v>
      </c>
      <c r="I329" s="67">
        <v>61.5</v>
      </c>
      <c r="J329" s="17" t="s">
        <v>27</v>
      </c>
      <c r="K329" s="71">
        <v>57.8</v>
      </c>
      <c r="N329" s="23">
        <f t="shared" si="48"/>
        <v>29</v>
      </c>
      <c r="O329" s="23">
        <f t="shared" si="49"/>
        <v>8.9</v>
      </c>
      <c r="P329" s="17">
        <f t="shared" si="50"/>
        <v>61.5</v>
      </c>
      <c r="Q329" s="17">
        <f t="shared" si="51"/>
        <v>57.8</v>
      </c>
      <c r="R329" s="18">
        <v>61.5</v>
      </c>
      <c r="S329" s="18">
        <v>57.8</v>
      </c>
      <c r="T329" s="18">
        <v>29</v>
      </c>
      <c r="U329" s="56">
        <v>8.9</v>
      </c>
    </row>
    <row r="330" spans="1:21" x14ac:dyDescent="0.25">
      <c r="A330" s="49">
        <f t="shared" si="52"/>
        <v>2019</v>
      </c>
      <c r="B330" s="50">
        <f t="shared" si="46"/>
        <v>2</v>
      </c>
      <c r="C330" s="50">
        <f t="shared" si="47"/>
        <v>14</v>
      </c>
      <c r="D330" s="50">
        <f t="shared" si="53"/>
        <v>16</v>
      </c>
      <c r="E330" s="51">
        <f t="shared" si="54"/>
        <v>43510.666666665871</v>
      </c>
      <c r="F330" s="63">
        <v>32.9</v>
      </c>
      <c r="G330" s="17" t="s">
        <v>27</v>
      </c>
      <c r="H330" s="58">
        <v>9.1</v>
      </c>
      <c r="I330" s="67">
        <v>77.5</v>
      </c>
      <c r="J330" s="17" t="s">
        <v>27</v>
      </c>
      <c r="K330" s="71">
        <v>49.3</v>
      </c>
      <c r="N330" s="23">
        <f t="shared" si="48"/>
        <v>32.9</v>
      </c>
      <c r="O330" s="23">
        <f t="shared" si="49"/>
        <v>9.1</v>
      </c>
      <c r="P330" s="17">
        <f t="shared" si="50"/>
        <v>77.5</v>
      </c>
      <c r="Q330" s="17">
        <f t="shared" si="51"/>
        <v>49.3</v>
      </c>
      <c r="R330" s="18">
        <v>77.5</v>
      </c>
      <c r="S330" s="18">
        <v>49.3</v>
      </c>
      <c r="T330" s="18">
        <v>32.9</v>
      </c>
      <c r="U330" s="56">
        <v>9.1</v>
      </c>
    </row>
    <row r="331" spans="1:21" x14ac:dyDescent="0.25">
      <c r="A331" s="49">
        <f t="shared" si="52"/>
        <v>2019</v>
      </c>
      <c r="B331" s="50">
        <f t="shared" si="46"/>
        <v>2</v>
      </c>
      <c r="C331" s="50">
        <f t="shared" si="47"/>
        <v>14</v>
      </c>
      <c r="D331" s="50">
        <f t="shared" si="53"/>
        <v>17</v>
      </c>
      <c r="E331" s="51">
        <f t="shared" si="54"/>
        <v>43510.708333332535</v>
      </c>
      <c r="F331" s="63">
        <v>36.1</v>
      </c>
      <c r="G331" s="17" t="s">
        <v>27</v>
      </c>
      <c r="H331" s="58">
        <v>9.4</v>
      </c>
      <c r="I331" s="67">
        <v>78.5</v>
      </c>
      <c r="J331" s="17" t="s">
        <v>27</v>
      </c>
      <c r="K331" s="71">
        <v>41.6</v>
      </c>
      <c r="N331" s="23">
        <f t="shared" si="48"/>
        <v>36.1</v>
      </c>
      <c r="O331" s="23">
        <f t="shared" si="49"/>
        <v>9.4</v>
      </c>
      <c r="P331" s="17">
        <f t="shared" si="50"/>
        <v>78.5</v>
      </c>
      <c r="Q331" s="17">
        <f t="shared" si="51"/>
        <v>41.6</v>
      </c>
      <c r="R331" s="18">
        <v>78.5</v>
      </c>
      <c r="S331" s="18">
        <v>41.6</v>
      </c>
      <c r="T331" s="18">
        <v>36.1</v>
      </c>
      <c r="U331" s="56">
        <v>9.4</v>
      </c>
    </row>
    <row r="332" spans="1:21" x14ac:dyDescent="0.25">
      <c r="A332" s="49">
        <f t="shared" si="52"/>
        <v>2019</v>
      </c>
      <c r="B332" s="50">
        <f t="shared" si="46"/>
        <v>2</v>
      </c>
      <c r="C332" s="50">
        <f t="shared" si="47"/>
        <v>14</v>
      </c>
      <c r="D332" s="50">
        <f t="shared" si="53"/>
        <v>18</v>
      </c>
      <c r="E332" s="51">
        <f t="shared" si="54"/>
        <v>43510.7499999992</v>
      </c>
      <c r="F332" s="63">
        <v>33.1</v>
      </c>
      <c r="G332" s="17" t="s">
        <v>27</v>
      </c>
      <c r="H332" s="58">
        <v>9.6999999999999993</v>
      </c>
      <c r="I332" s="67">
        <v>75</v>
      </c>
      <c r="J332" s="17" t="s">
        <v>27</v>
      </c>
      <c r="K332" s="71">
        <v>37.6</v>
      </c>
      <c r="N332" s="23">
        <f t="shared" si="48"/>
        <v>33.1</v>
      </c>
      <c r="O332" s="23">
        <f t="shared" si="49"/>
        <v>9.6999999999999993</v>
      </c>
      <c r="P332" s="17">
        <f t="shared" si="50"/>
        <v>75</v>
      </c>
      <c r="Q332" s="17">
        <f t="shared" si="51"/>
        <v>37.6</v>
      </c>
      <c r="R332" s="18">
        <v>75</v>
      </c>
      <c r="S332" s="18">
        <v>37.6</v>
      </c>
      <c r="T332" s="18">
        <v>33.1</v>
      </c>
      <c r="U332" s="56">
        <v>9.6999999999999993</v>
      </c>
    </row>
    <row r="333" spans="1:21" x14ac:dyDescent="0.25">
      <c r="A333" s="49">
        <f t="shared" si="52"/>
        <v>2019</v>
      </c>
      <c r="B333" s="50">
        <f t="shared" si="46"/>
        <v>2</v>
      </c>
      <c r="C333" s="50">
        <f t="shared" si="47"/>
        <v>14</v>
      </c>
      <c r="D333" s="50">
        <f t="shared" si="53"/>
        <v>19</v>
      </c>
      <c r="E333" s="51">
        <f t="shared" si="54"/>
        <v>43510.791666665864</v>
      </c>
      <c r="F333" s="63">
        <v>25.1</v>
      </c>
      <c r="G333" s="17" t="s">
        <v>27</v>
      </c>
      <c r="H333" s="58">
        <v>10.1</v>
      </c>
      <c r="I333" s="67">
        <v>75.8</v>
      </c>
      <c r="J333" s="17" t="s">
        <v>27</v>
      </c>
      <c r="K333" s="71">
        <v>36.299999999999997</v>
      </c>
      <c r="N333" s="23">
        <f t="shared" si="48"/>
        <v>25.1</v>
      </c>
      <c r="O333" s="23">
        <f t="shared" si="49"/>
        <v>10.1</v>
      </c>
      <c r="P333" s="17">
        <f t="shared" si="50"/>
        <v>75.8</v>
      </c>
      <c r="Q333" s="17">
        <f t="shared" si="51"/>
        <v>36.299999999999997</v>
      </c>
      <c r="R333" s="18">
        <v>75.8</v>
      </c>
      <c r="S333" s="18">
        <v>36.299999999999997</v>
      </c>
      <c r="T333" s="18">
        <v>25.1</v>
      </c>
      <c r="U333" s="56">
        <v>10.1</v>
      </c>
    </row>
    <row r="334" spans="1:21" x14ac:dyDescent="0.25">
      <c r="A334" s="49">
        <f t="shared" si="52"/>
        <v>2019</v>
      </c>
      <c r="B334" s="50">
        <f t="shared" si="46"/>
        <v>2</v>
      </c>
      <c r="C334" s="50">
        <f t="shared" si="47"/>
        <v>14</v>
      </c>
      <c r="D334" s="50">
        <f t="shared" si="53"/>
        <v>20</v>
      </c>
      <c r="E334" s="51">
        <f t="shared" si="54"/>
        <v>43510.833333332528</v>
      </c>
      <c r="F334" s="63">
        <v>16.5</v>
      </c>
      <c r="G334" s="17" t="s">
        <v>27</v>
      </c>
      <c r="H334" s="58">
        <v>10.199999999999999</v>
      </c>
      <c r="I334" s="67">
        <v>60.6</v>
      </c>
      <c r="J334" s="17" t="s">
        <v>27</v>
      </c>
      <c r="K334" s="71">
        <v>35.700000000000003</v>
      </c>
      <c r="N334" s="23">
        <f t="shared" si="48"/>
        <v>16.5</v>
      </c>
      <c r="O334" s="23">
        <f t="shared" si="49"/>
        <v>10.199999999999999</v>
      </c>
      <c r="P334" s="17">
        <f t="shared" si="50"/>
        <v>60.6</v>
      </c>
      <c r="Q334" s="17">
        <f t="shared" si="51"/>
        <v>35.700000000000003</v>
      </c>
      <c r="R334" s="18">
        <v>60.6</v>
      </c>
      <c r="S334" s="18">
        <v>35.700000000000003</v>
      </c>
      <c r="T334" s="18">
        <v>16.5</v>
      </c>
      <c r="U334" s="56">
        <v>10.199999999999999</v>
      </c>
    </row>
    <row r="335" spans="1:21" x14ac:dyDescent="0.25">
      <c r="A335" s="49">
        <f t="shared" si="52"/>
        <v>2019</v>
      </c>
      <c r="B335" s="50">
        <f t="shared" si="46"/>
        <v>2</v>
      </c>
      <c r="C335" s="50">
        <f t="shared" si="47"/>
        <v>14</v>
      </c>
      <c r="D335" s="50">
        <f t="shared" si="53"/>
        <v>21</v>
      </c>
      <c r="E335" s="51">
        <f t="shared" si="54"/>
        <v>43510.874999999192</v>
      </c>
      <c r="F335" s="63">
        <v>11.9</v>
      </c>
      <c r="G335" s="17" t="s">
        <v>27</v>
      </c>
      <c r="H335" s="58">
        <v>10.3</v>
      </c>
      <c r="I335" s="67">
        <v>58.2</v>
      </c>
      <c r="J335" s="17" t="s">
        <v>27</v>
      </c>
      <c r="K335" s="71">
        <v>36.5</v>
      </c>
      <c r="N335" s="23">
        <f t="shared" si="48"/>
        <v>11.9</v>
      </c>
      <c r="O335" s="23">
        <f t="shared" si="49"/>
        <v>10.3</v>
      </c>
      <c r="P335" s="17">
        <f t="shared" si="50"/>
        <v>58.2</v>
      </c>
      <c r="Q335" s="17">
        <f t="shared" si="51"/>
        <v>36.5</v>
      </c>
      <c r="R335" s="18">
        <v>58.2</v>
      </c>
      <c r="S335" s="18">
        <v>36.5</v>
      </c>
      <c r="T335" s="18">
        <v>11.9</v>
      </c>
      <c r="U335" s="56">
        <v>10.3</v>
      </c>
    </row>
    <row r="336" spans="1:21" x14ac:dyDescent="0.25">
      <c r="A336" s="49">
        <f t="shared" si="52"/>
        <v>2019</v>
      </c>
      <c r="B336" s="50">
        <f t="shared" si="46"/>
        <v>2</v>
      </c>
      <c r="C336" s="50">
        <f t="shared" si="47"/>
        <v>14</v>
      </c>
      <c r="D336" s="50">
        <f t="shared" si="53"/>
        <v>22</v>
      </c>
      <c r="E336" s="51">
        <f t="shared" si="54"/>
        <v>43510.916666665857</v>
      </c>
      <c r="F336" s="63">
        <v>13.1</v>
      </c>
      <c r="G336" s="17" t="s">
        <v>27</v>
      </c>
      <c r="H336" s="58">
        <v>10.6</v>
      </c>
      <c r="I336" s="67">
        <v>43.3</v>
      </c>
      <c r="J336" s="17" t="s">
        <v>27</v>
      </c>
      <c r="K336" s="71">
        <v>36.9</v>
      </c>
      <c r="N336" s="23">
        <f t="shared" si="48"/>
        <v>13.1</v>
      </c>
      <c r="O336" s="23">
        <f t="shared" si="49"/>
        <v>10.6</v>
      </c>
      <c r="P336" s="17">
        <f t="shared" si="50"/>
        <v>43.3</v>
      </c>
      <c r="Q336" s="17">
        <f t="shared" si="51"/>
        <v>36.9</v>
      </c>
      <c r="R336" s="18">
        <v>43.3</v>
      </c>
      <c r="S336" s="18">
        <v>36.9</v>
      </c>
      <c r="T336" s="18">
        <v>13.1</v>
      </c>
      <c r="U336" s="56">
        <v>10.6</v>
      </c>
    </row>
    <row r="337" spans="1:21" x14ac:dyDescent="0.25">
      <c r="A337" s="49">
        <f t="shared" si="52"/>
        <v>2019</v>
      </c>
      <c r="B337" s="50">
        <f t="shared" si="46"/>
        <v>2</v>
      </c>
      <c r="C337" s="50">
        <f t="shared" si="47"/>
        <v>14</v>
      </c>
      <c r="D337" s="50">
        <f t="shared" si="53"/>
        <v>23</v>
      </c>
      <c r="E337" s="51">
        <f t="shared" si="54"/>
        <v>43510.958333332521</v>
      </c>
      <c r="F337" s="63">
        <v>6.3</v>
      </c>
      <c r="G337" s="17" t="s">
        <v>27</v>
      </c>
      <c r="H337" s="58">
        <v>10.9</v>
      </c>
      <c r="I337" s="67">
        <v>29.4</v>
      </c>
      <c r="J337" s="17" t="s">
        <v>27</v>
      </c>
      <c r="K337" s="71">
        <v>37.299999999999997</v>
      </c>
      <c r="N337" s="23">
        <f t="shared" si="48"/>
        <v>6.3</v>
      </c>
      <c r="O337" s="23">
        <f t="shared" si="49"/>
        <v>10.9</v>
      </c>
      <c r="P337" s="17">
        <f t="shared" si="50"/>
        <v>29.4</v>
      </c>
      <c r="Q337" s="17">
        <f t="shared" si="51"/>
        <v>37.299999999999997</v>
      </c>
      <c r="R337" s="18">
        <v>29.4</v>
      </c>
      <c r="S337" s="18">
        <v>37.299999999999997</v>
      </c>
      <c r="T337" s="18">
        <v>6.3</v>
      </c>
      <c r="U337" s="56">
        <v>10.9</v>
      </c>
    </row>
    <row r="338" spans="1:21" x14ac:dyDescent="0.25">
      <c r="A338" s="49">
        <f t="shared" si="52"/>
        <v>2019</v>
      </c>
      <c r="B338" s="50">
        <f t="shared" si="46"/>
        <v>2</v>
      </c>
      <c r="C338" s="50">
        <f t="shared" si="47"/>
        <v>15</v>
      </c>
      <c r="D338" s="50">
        <f t="shared" si="53"/>
        <v>0</v>
      </c>
      <c r="E338" s="51">
        <f t="shared" si="54"/>
        <v>43510.999999999185</v>
      </c>
      <c r="F338" s="63">
        <v>8.3000000000000007</v>
      </c>
      <c r="G338" s="17" t="s">
        <v>27</v>
      </c>
      <c r="H338" s="58">
        <v>11.1</v>
      </c>
      <c r="I338" s="67">
        <v>30.5</v>
      </c>
      <c r="J338" s="17" t="s">
        <v>27</v>
      </c>
      <c r="K338" s="71">
        <v>37.799999999999997</v>
      </c>
      <c r="N338" s="23">
        <f t="shared" si="48"/>
        <v>8.3000000000000007</v>
      </c>
      <c r="O338" s="23">
        <f t="shared" si="49"/>
        <v>11.1</v>
      </c>
      <c r="P338" s="17">
        <f t="shared" si="50"/>
        <v>30.5</v>
      </c>
      <c r="Q338" s="17">
        <f t="shared" si="51"/>
        <v>37.799999999999997</v>
      </c>
      <c r="R338" s="18">
        <v>30.5</v>
      </c>
      <c r="S338" s="18">
        <v>37.799999999999997</v>
      </c>
      <c r="T338" s="18">
        <v>8.3000000000000007</v>
      </c>
      <c r="U338" s="56">
        <v>11.1</v>
      </c>
    </row>
    <row r="339" spans="1:21" x14ac:dyDescent="0.25">
      <c r="A339" s="49">
        <f t="shared" si="52"/>
        <v>2019</v>
      </c>
      <c r="B339" s="50">
        <f t="shared" si="46"/>
        <v>2</v>
      </c>
      <c r="C339" s="50">
        <f t="shared" si="47"/>
        <v>15</v>
      </c>
      <c r="D339" s="50">
        <f t="shared" si="53"/>
        <v>1</v>
      </c>
      <c r="E339" s="51">
        <f t="shared" si="54"/>
        <v>43511.041666665849</v>
      </c>
      <c r="F339" s="63">
        <v>12.4</v>
      </c>
      <c r="G339" s="17" t="s">
        <v>27</v>
      </c>
      <c r="H339" s="58">
        <v>11.5</v>
      </c>
      <c r="I339" s="67">
        <v>31.6</v>
      </c>
      <c r="J339" s="17" t="s">
        <v>27</v>
      </c>
      <c r="K339" s="71">
        <v>38.299999999999997</v>
      </c>
      <c r="N339" s="23">
        <f t="shared" si="48"/>
        <v>12.4</v>
      </c>
      <c r="O339" s="23">
        <f t="shared" si="49"/>
        <v>11.5</v>
      </c>
      <c r="P339" s="17">
        <f t="shared" si="50"/>
        <v>31.6</v>
      </c>
      <c r="Q339" s="17">
        <f t="shared" si="51"/>
        <v>38.299999999999997</v>
      </c>
      <c r="R339" s="18">
        <v>31.6</v>
      </c>
      <c r="S339" s="18">
        <v>38.299999999999997</v>
      </c>
      <c r="T339" s="18">
        <v>12.4</v>
      </c>
      <c r="U339" s="56">
        <v>11.5</v>
      </c>
    </row>
    <row r="340" spans="1:21" x14ac:dyDescent="0.25">
      <c r="A340" s="49">
        <f t="shared" si="52"/>
        <v>2019</v>
      </c>
      <c r="B340" s="50">
        <f t="shared" si="46"/>
        <v>2</v>
      </c>
      <c r="C340" s="50">
        <f t="shared" si="47"/>
        <v>15</v>
      </c>
      <c r="D340" s="50">
        <f t="shared" si="53"/>
        <v>2</v>
      </c>
      <c r="E340" s="51">
        <f t="shared" si="54"/>
        <v>43511.083333332514</v>
      </c>
      <c r="F340" s="63">
        <v>8.8000000000000007</v>
      </c>
      <c r="G340" s="17" t="s">
        <v>27</v>
      </c>
      <c r="H340" s="58">
        <v>11.9</v>
      </c>
      <c r="I340" s="67">
        <v>26.3</v>
      </c>
      <c r="J340" s="17" t="s">
        <v>27</v>
      </c>
      <c r="K340" s="71">
        <v>38.6</v>
      </c>
      <c r="N340" s="23">
        <f t="shared" si="48"/>
        <v>8.8000000000000007</v>
      </c>
      <c r="O340" s="23">
        <f t="shared" si="49"/>
        <v>11.9</v>
      </c>
      <c r="P340" s="17">
        <f t="shared" si="50"/>
        <v>26.3</v>
      </c>
      <c r="Q340" s="17">
        <f t="shared" si="51"/>
        <v>38.6</v>
      </c>
      <c r="R340" s="18">
        <v>26.3</v>
      </c>
      <c r="S340" s="18">
        <v>38.6</v>
      </c>
      <c r="T340" s="18">
        <v>8.8000000000000007</v>
      </c>
      <c r="U340" s="56">
        <v>11.9</v>
      </c>
    </row>
    <row r="341" spans="1:21" x14ac:dyDescent="0.25">
      <c r="A341" s="49">
        <f t="shared" si="52"/>
        <v>2019</v>
      </c>
      <c r="B341" s="50">
        <f t="shared" si="46"/>
        <v>2</v>
      </c>
      <c r="C341" s="50">
        <f t="shared" si="47"/>
        <v>15</v>
      </c>
      <c r="D341" s="50">
        <f t="shared" si="53"/>
        <v>3</v>
      </c>
      <c r="E341" s="51">
        <f t="shared" si="54"/>
        <v>43511.124999999178</v>
      </c>
      <c r="F341" s="63">
        <v>9.3000000000000007</v>
      </c>
      <c r="G341" s="17" t="s">
        <v>27</v>
      </c>
      <c r="H341" s="58">
        <v>12.4</v>
      </c>
      <c r="I341" s="67">
        <v>28.3</v>
      </c>
      <c r="J341" s="17" t="s">
        <v>27</v>
      </c>
      <c r="K341" s="71">
        <v>39.299999999999997</v>
      </c>
      <c r="N341" s="23">
        <f t="shared" si="48"/>
        <v>9.3000000000000007</v>
      </c>
      <c r="O341" s="23">
        <f t="shared" si="49"/>
        <v>12.4</v>
      </c>
      <c r="P341" s="17">
        <f t="shared" si="50"/>
        <v>28.3</v>
      </c>
      <c r="Q341" s="17">
        <f t="shared" si="51"/>
        <v>39.299999999999997</v>
      </c>
      <c r="R341" s="18">
        <v>28.3</v>
      </c>
      <c r="S341" s="18">
        <v>39.299999999999997</v>
      </c>
      <c r="T341" s="18">
        <v>9.3000000000000007</v>
      </c>
      <c r="U341" s="56">
        <v>12.4</v>
      </c>
    </row>
    <row r="342" spans="1:21" x14ac:dyDescent="0.25">
      <c r="A342" s="49">
        <f t="shared" si="52"/>
        <v>2019</v>
      </c>
      <c r="B342" s="50">
        <f t="shared" si="46"/>
        <v>2</v>
      </c>
      <c r="C342" s="50">
        <f t="shared" si="47"/>
        <v>15</v>
      </c>
      <c r="D342" s="50">
        <f t="shared" si="53"/>
        <v>4</v>
      </c>
      <c r="E342" s="51">
        <f t="shared" si="54"/>
        <v>43511.166666665842</v>
      </c>
      <c r="F342" s="63">
        <v>11</v>
      </c>
      <c r="G342" s="17" t="s">
        <v>27</v>
      </c>
      <c r="H342" s="58">
        <v>12.8</v>
      </c>
      <c r="I342" s="67">
        <v>26.8</v>
      </c>
      <c r="J342" s="17" t="s">
        <v>27</v>
      </c>
      <c r="K342" s="71">
        <v>39.5</v>
      </c>
      <c r="N342" s="23">
        <f t="shared" si="48"/>
        <v>11</v>
      </c>
      <c r="O342" s="23">
        <f t="shared" si="49"/>
        <v>12.8</v>
      </c>
      <c r="P342" s="17">
        <f t="shared" si="50"/>
        <v>26.8</v>
      </c>
      <c r="Q342" s="17">
        <f t="shared" si="51"/>
        <v>39.5</v>
      </c>
      <c r="R342" s="18">
        <v>26.8</v>
      </c>
      <c r="S342" s="18">
        <v>39.5</v>
      </c>
      <c r="T342" s="18">
        <v>11</v>
      </c>
      <c r="U342" s="56">
        <v>12.8</v>
      </c>
    </row>
    <row r="343" spans="1:21" x14ac:dyDescent="0.25">
      <c r="A343" s="49">
        <f t="shared" si="52"/>
        <v>2019</v>
      </c>
      <c r="B343" s="50">
        <f t="shared" si="46"/>
        <v>2</v>
      </c>
      <c r="C343" s="50">
        <f t="shared" si="47"/>
        <v>15</v>
      </c>
      <c r="D343" s="50">
        <f t="shared" si="53"/>
        <v>5</v>
      </c>
      <c r="E343" s="51">
        <f t="shared" si="54"/>
        <v>43511.208333332506</v>
      </c>
      <c r="F343" s="63">
        <v>13.7</v>
      </c>
      <c r="G343" s="17" t="s">
        <v>27</v>
      </c>
      <c r="H343" s="58">
        <v>13.1</v>
      </c>
      <c r="I343" s="67">
        <v>36.5</v>
      </c>
      <c r="J343" s="17" t="s">
        <v>27</v>
      </c>
      <c r="K343" s="71">
        <v>40.200000000000003</v>
      </c>
      <c r="N343" s="23">
        <f t="shared" si="48"/>
        <v>13.7</v>
      </c>
      <c r="O343" s="23">
        <f t="shared" si="49"/>
        <v>13.1</v>
      </c>
      <c r="P343" s="17">
        <f t="shared" si="50"/>
        <v>36.5</v>
      </c>
      <c r="Q343" s="17">
        <f t="shared" si="51"/>
        <v>40.200000000000003</v>
      </c>
      <c r="R343" s="18">
        <v>36.5</v>
      </c>
      <c r="S343" s="18">
        <v>40.200000000000003</v>
      </c>
      <c r="T343" s="18">
        <v>13.7</v>
      </c>
      <c r="U343" s="56">
        <v>13.1</v>
      </c>
    </row>
    <row r="344" spans="1:21" x14ac:dyDescent="0.25">
      <c r="A344" s="49">
        <f t="shared" si="52"/>
        <v>2019</v>
      </c>
      <c r="B344" s="50">
        <f t="shared" si="46"/>
        <v>2</v>
      </c>
      <c r="C344" s="50">
        <f t="shared" si="47"/>
        <v>15</v>
      </c>
      <c r="D344" s="50">
        <f t="shared" si="53"/>
        <v>6</v>
      </c>
      <c r="E344" s="51">
        <f t="shared" si="54"/>
        <v>43511.249999999171</v>
      </c>
      <c r="F344" s="63">
        <v>12.4</v>
      </c>
      <c r="G344" s="17" t="s">
        <v>27</v>
      </c>
      <c r="H344" s="58">
        <v>13.4</v>
      </c>
      <c r="I344" s="67">
        <v>33.5</v>
      </c>
      <c r="J344" s="17" t="s">
        <v>27</v>
      </c>
      <c r="K344" s="71">
        <v>40.700000000000003</v>
      </c>
      <c r="N344" s="23">
        <f t="shared" si="48"/>
        <v>12.4</v>
      </c>
      <c r="O344" s="23">
        <f t="shared" si="49"/>
        <v>13.4</v>
      </c>
      <c r="P344" s="17">
        <f t="shared" si="50"/>
        <v>33.5</v>
      </c>
      <c r="Q344" s="17">
        <f t="shared" si="51"/>
        <v>40.700000000000003</v>
      </c>
      <c r="R344" s="18">
        <v>33.5</v>
      </c>
      <c r="S344" s="18">
        <v>40.700000000000003</v>
      </c>
      <c r="T344" s="18">
        <v>12.4</v>
      </c>
      <c r="U344" s="56">
        <v>13.4</v>
      </c>
    </row>
    <row r="345" spans="1:21" x14ac:dyDescent="0.25">
      <c r="A345" s="49">
        <f t="shared" si="52"/>
        <v>2019</v>
      </c>
      <c r="B345" s="50">
        <f t="shared" si="46"/>
        <v>2</v>
      </c>
      <c r="C345" s="50">
        <f t="shared" si="47"/>
        <v>15</v>
      </c>
      <c r="D345" s="50">
        <f t="shared" si="53"/>
        <v>7</v>
      </c>
      <c r="E345" s="51">
        <f t="shared" si="54"/>
        <v>43511.291666665835</v>
      </c>
      <c r="F345" s="63">
        <v>18.3</v>
      </c>
      <c r="G345" s="17" t="s">
        <v>27</v>
      </c>
      <c r="H345" s="58">
        <v>14.2</v>
      </c>
      <c r="I345" s="67">
        <v>56.7</v>
      </c>
      <c r="J345" s="17" t="s">
        <v>27</v>
      </c>
      <c r="K345" s="71">
        <v>42.7</v>
      </c>
      <c r="N345" s="23">
        <f t="shared" si="48"/>
        <v>18.3</v>
      </c>
      <c r="O345" s="23">
        <f t="shared" si="49"/>
        <v>14.2</v>
      </c>
      <c r="P345" s="17">
        <f t="shared" si="50"/>
        <v>56.7</v>
      </c>
      <c r="Q345" s="17">
        <f t="shared" si="51"/>
        <v>42.7</v>
      </c>
      <c r="R345" s="18">
        <v>56.7</v>
      </c>
      <c r="S345" s="18">
        <v>42.7</v>
      </c>
      <c r="T345" s="18">
        <v>18.3</v>
      </c>
      <c r="U345" s="56">
        <v>14.2</v>
      </c>
    </row>
    <row r="346" spans="1:21" x14ac:dyDescent="0.25">
      <c r="A346" s="49">
        <f t="shared" si="52"/>
        <v>2019</v>
      </c>
      <c r="B346" s="50">
        <f t="shared" si="46"/>
        <v>2</v>
      </c>
      <c r="C346" s="50">
        <f t="shared" si="47"/>
        <v>15</v>
      </c>
      <c r="D346" s="50">
        <f t="shared" si="53"/>
        <v>8</v>
      </c>
      <c r="E346" s="51">
        <f t="shared" si="54"/>
        <v>43511.333333332499</v>
      </c>
      <c r="F346" s="63">
        <v>12.3</v>
      </c>
      <c r="G346" s="17" t="s">
        <v>27</v>
      </c>
      <c r="H346" s="58">
        <v>14.6</v>
      </c>
      <c r="I346" s="67">
        <v>43.5</v>
      </c>
      <c r="J346" s="17" t="s">
        <v>27</v>
      </c>
      <c r="K346" s="71">
        <v>43.8</v>
      </c>
      <c r="N346" s="23">
        <f t="shared" si="48"/>
        <v>12.3</v>
      </c>
      <c r="O346" s="23">
        <f t="shared" si="49"/>
        <v>14.6</v>
      </c>
      <c r="P346" s="17">
        <f t="shared" si="50"/>
        <v>43.5</v>
      </c>
      <c r="Q346" s="17">
        <f t="shared" si="51"/>
        <v>43.8</v>
      </c>
      <c r="R346" s="18">
        <v>43.5</v>
      </c>
      <c r="S346" s="18">
        <v>43.8</v>
      </c>
      <c r="T346" s="18">
        <v>12.3</v>
      </c>
      <c r="U346" s="56">
        <v>14.6</v>
      </c>
    </row>
    <row r="347" spans="1:21" x14ac:dyDescent="0.25">
      <c r="A347" s="49">
        <f t="shared" si="52"/>
        <v>2019</v>
      </c>
      <c r="B347" s="50">
        <f t="shared" ref="B347:B410" si="55">B346</f>
        <v>2</v>
      </c>
      <c r="C347" s="50">
        <f t="shared" ref="C347:C410" si="56">C323+1</f>
        <v>15</v>
      </c>
      <c r="D347" s="50">
        <f t="shared" si="53"/>
        <v>9</v>
      </c>
      <c r="E347" s="51">
        <f t="shared" si="54"/>
        <v>43511.374999999163</v>
      </c>
      <c r="F347" s="63">
        <v>7.6</v>
      </c>
      <c r="G347" s="17" t="s">
        <v>27</v>
      </c>
      <c r="H347" s="58">
        <v>14.8</v>
      </c>
      <c r="I347" s="67">
        <v>37.9</v>
      </c>
      <c r="J347" s="17" t="s">
        <v>27</v>
      </c>
      <c r="K347" s="71">
        <v>45</v>
      </c>
      <c r="N347" s="23">
        <f t="shared" si="48"/>
        <v>7.6</v>
      </c>
      <c r="O347" s="23">
        <f t="shared" si="49"/>
        <v>14.8</v>
      </c>
      <c r="P347" s="17">
        <f t="shared" si="50"/>
        <v>37.9</v>
      </c>
      <c r="Q347" s="17">
        <f t="shared" si="51"/>
        <v>45</v>
      </c>
      <c r="R347" s="18">
        <v>37.9</v>
      </c>
      <c r="S347" s="18">
        <v>45</v>
      </c>
      <c r="T347" s="18">
        <v>7.6</v>
      </c>
      <c r="U347" s="56">
        <v>14.8</v>
      </c>
    </row>
    <row r="348" spans="1:21" x14ac:dyDescent="0.25">
      <c r="A348" s="49">
        <f t="shared" si="52"/>
        <v>2019</v>
      </c>
      <c r="B348" s="50">
        <f t="shared" si="55"/>
        <v>2</v>
      </c>
      <c r="C348" s="50">
        <f t="shared" si="56"/>
        <v>15</v>
      </c>
      <c r="D348" s="50">
        <f t="shared" si="53"/>
        <v>10</v>
      </c>
      <c r="E348" s="51">
        <f t="shared" si="54"/>
        <v>43511.416666665828</v>
      </c>
      <c r="F348" s="63">
        <v>11.1</v>
      </c>
      <c r="G348" s="17" t="s">
        <v>27</v>
      </c>
      <c r="H348" s="58">
        <v>15.4</v>
      </c>
      <c r="I348" s="67">
        <v>32.299999999999997</v>
      </c>
      <c r="J348" s="17" t="s">
        <v>27</v>
      </c>
      <c r="K348" s="71">
        <v>45.7</v>
      </c>
      <c r="N348" s="23">
        <f t="shared" si="48"/>
        <v>11.1</v>
      </c>
      <c r="O348" s="23">
        <f t="shared" si="49"/>
        <v>15.4</v>
      </c>
      <c r="P348" s="17">
        <f t="shared" si="50"/>
        <v>32.299999999999997</v>
      </c>
      <c r="Q348" s="17">
        <f t="shared" si="51"/>
        <v>45.7</v>
      </c>
      <c r="R348" s="18">
        <v>32.299999999999997</v>
      </c>
      <c r="S348" s="18">
        <v>45.7</v>
      </c>
      <c r="T348" s="18">
        <v>11.1</v>
      </c>
      <c r="U348" s="56">
        <v>15.4</v>
      </c>
    </row>
    <row r="349" spans="1:21" x14ac:dyDescent="0.25">
      <c r="A349" s="49">
        <f t="shared" si="52"/>
        <v>2019</v>
      </c>
      <c r="B349" s="50">
        <f t="shared" si="55"/>
        <v>2</v>
      </c>
      <c r="C349" s="50">
        <f t="shared" si="56"/>
        <v>15</v>
      </c>
      <c r="D349" s="50">
        <f t="shared" si="53"/>
        <v>11</v>
      </c>
      <c r="E349" s="51">
        <f t="shared" si="54"/>
        <v>43511.458333332492</v>
      </c>
      <c r="F349" s="63">
        <v>7.8</v>
      </c>
      <c r="G349" s="17" t="s">
        <v>27</v>
      </c>
      <c r="H349" s="58">
        <v>15.6</v>
      </c>
      <c r="I349" s="67">
        <v>27.7</v>
      </c>
      <c r="J349" s="17" t="s">
        <v>27</v>
      </c>
      <c r="K349" s="71">
        <v>45.7</v>
      </c>
      <c r="N349" s="23">
        <f t="shared" si="48"/>
        <v>7.8</v>
      </c>
      <c r="O349" s="23">
        <f t="shared" si="49"/>
        <v>15.6</v>
      </c>
      <c r="P349" s="17">
        <f t="shared" si="50"/>
        <v>27.7</v>
      </c>
      <c r="Q349" s="17">
        <f t="shared" si="51"/>
        <v>45.7</v>
      </c>
      <c r="R349" s="18">
        <v>27.7</v>
      </c>
      <c r="S349" s="18">
        <v>45.7</v>
      </c>
      <c r="T349" s="18">
        <v>7.8</v>
      </c>
      <c r="U349" s="56">
        <v>15.6</v>
      </c>
    </row>
    <row r="350" spans="1:21" x14ac:dyDescent="0.25">
      <c r="A350" s="49">
        <f t="shared" si="52"/>
        <v>2019</v>
      </c>
      <c r="B350" s="50">
        <f t="shared" si="55"/>
        <v>2</v>
      </c>
      <c r="C350" s="50">
        <f t="shared" si="56"/>
        <v>15</v>
      </c>
      <c r="D350" s="50">
        <f t="shared" si="53"/>
        <v>12</v>
      </c>
      <c r="E350" s="51">
        <f t="shared" si="54"/>
        <v>43511.499999999156</v>
      </c>
      <c r="F350" s="63">
        <v>12.8</v>
      </c>
      <c r="G350" s="17" t="s">
        <v>27</v>
      </c>
      <c r="H350" s="58">
        <v>15.8</v>
      </c>
      <c r="I350" s="67">
        <v>31.5</v>
      </c>
      <c r="J350" s="17" t="s">
        <v>27</v>
      </c>
      <c r="K350" s="71">
        <v>45.5</v>
      </c>
      <c r="N350" s="23">
        <f t="shared" si="48"/>
        <v>12.8</v>
      </c>
      <c r="O350" s="23">
        <f t="shared" si="49"/>
        <v>15.8</v>
      </c>
      <c r="P350" s="17">
        <f t="shared" si="50"/>
        <v>31.5</v>
      </c>
      <c r="Q350" s="17">
        <f t="shared" si="51"/>
        <v>45.5</v>
      </c>
      <c r="R350" s="18">
        <v>31.5</v>
      </c>
      <c r="S350" s="18">
        <v>45.5</v>
      </c>
      <c r="T350" s="18">
        <v>12.8</v>
      </c>
      <c r="U350" s="56">
        <v>15.8</v>
      </c>
    </row>
    <row r="351" spans="1:21" x14ac:dyDescent="0.25">
      <c r="A351" s="49">
        <f t="shared" si="52"/>
        <v>2019</v>
      </c>
      <c r="B351" s="50">
        <f t="shared" si="55"/>
        <v>2</v>
      </c>
      <c r="C351" s="50">
        <f t="shared" si="56"/>
        <v>15</v>
      </c>
      <c r="D351" s="50">
        <f t="shared" si="53"/>
        <v>13</v>
      </c>
      <c r="E351" s="51">
        <f t="shared" si="54"/>
        <v>43511.54166666582</v>
      </c>
      <c r="F351" s="63">
        <v>8.5</v>
      </c>
      <c r="G351" s="17" t="s">
        <v>27</v>
      </c>
      <c r="H351" s="58">
        <v>15.8</v>
      </c>
      <c r="I351" s="67">
        <v>26.9</v>
      </c>
      <c r="J351" s="17" t="s">
        <v>27</v>
      </c>
      <c r="K351" s="71">
        <v>45.2</v>
      </c>
      <c r="N351" s="23">
        <f t="shared" si="48"/>
        <v>8.5</v>
      </c>
      <c r="O351" s="23">
        <f t="shared" si="49"/>
        <v>15.8</v>
      </c>
      <c r="P351" s="17">
        <f t="shared" si="50"/>
        <v>26.9</v>
      </c>
      <c r="Q351" s="17">
        <f t="shared" si="51"/>
        <v>45.2</v>
      </c>
      <c r="R351" s="18">
        <v>26.9</v>
      </c>
      <c r="S351" s="18">
        <v>45.2</v>
      </c>
      <c r="T351" s="18">
        <v>8.5</v>
      </c>
      <c r="U351" s="56">
        <v>15.8</v>
      </c>
    </row>
    <row r="352" spans="1:21" x14ac:dyDescent="0.25">
      <c r="A352" s="49">
        <f t="shared" si="52"/>
        <v>2019</v>
      </c>
      <c r="B352" s="50">
        <f t="shared" si="55"/>
        <v>2</v>
      </c>
      <c r="C352" s="50">
        <f t="shared" si="56"/>
        <v>15</v>
      </c>
      <c r="D352" s="50">
        <f t="shared" si="53"/>
        <v>14</v>
      </c>
      <c r="E352" s="51">
        <f t="shared" si="54"/>
        <v>43511.583333332484</v>
      </c>
      <c r="F352" s="63">
        <v>8.1</v>
      </c>
      <c r="G352" s="17" t="s">
        <v>27</v>
      </c>
      <c r="H352" s="58">
        <v>15.4</v>
      </c>
      <c r="I352" s="67">
        <v>26.5</v>
      </c>
      <c r="J352" s="17" t="s">
        <v>27</v>
      </c>
      <c r="K352" s="71">
        <v>44.5</v>
      </c>
      <c r="N352" s="23">
        <f t="shared" si="48"/>
        <v>8.1</v>
      </c>
      <c r="O352" s="23">
        <f t="shared" si="49"/>
        <v>15.4</v>
      </c>
      <c r="P352" s="17">
        <f t="shared" si="50"/>
        <v>26.5</v>
      </c>
      <c r="Q352" s="17">
        <f t="shared" si="51"/>
        <v>44.5</v>
      </c>
      <c r="R352" s="18">
        <v>26.5</v>
      </c>
      <c r="S352" s="18">
        <v>44.5</v>
      </c>
      <c r="T352" s="18">
        <v>8.1</v>
      </c>
      <c r="U352" s="56">
        <v>15.4</v>
      </c>
    </row>
    <row r="353" spans="1:21" x14ac:dyDescent="0.25">
      <c r="A353" s="49">
        <f t="shared" si="52"/>
        <v>2019</v>
      </c>
      <c r="B353" s="50">
        <f t="shared" si="55"/>
        <v>2</v>
      </c>
      <c r="C353" s="50">
        <f t="shared" si="56"/>
        <v>15</v>
      </c>
      <c r="D353" s="50">
        <f t="shared" si="53"/>
        <v>15</v>
      </c>
      <c r="E353" s="51">
        <f t="shared" si="54"/>
        <v>43511.624999999149</v>
      </c>
      <c r="F353" s="63">
        <v>10.9</v>
      </c>
      <c r="G353" s="17" t="s">
        <v>27</v>
      </c>
      <c r="H353" s="58">
        <v>14.7</v>
      </c>
      <c r="I353" s="67">
        <v>27.2</v>
      </c>
      <c r="J353" s="17" t="s">
        <v>27</v>
      </c>
      <c r="K353" s="71">
        <v>43.3</v>
      </c>
      <c r="N353" s="23">
        <f t="shared" si="48"/>
        <v>10.9</v>
      </c>
      <c r="O353" s="23">
        <f t="shared" si="49"/>
        <v>14.7</v>
      </c>
      <c r="P353" s="17">
        <f t="shared" si="50"/>
        <v>27.2</v>
      </c>
      <c r="Q353" s="17">
        <f t="shared" si="51"/>
        <v>43.3</v>
      </c>
      <c r="R353" s="18">
        <v>27.2</v>
      </c>
      <c r="S353" s="18">
        <v>43.3</v>
      </c>
      <c r="T353" s="18">
        <v>10.9</v>
      </c>
      <c r="U353" s="56">
        <v>14.7</v>
      </c>
    </row>
    <row r="354" spans="1:21" x14ac:dyDescent="0.25">
      <c r="A354" s="49">
        <f t="shared" si="52"/>
        <v>2019</v>
      </c>
      <c r="B354" s="50">
        <f t="shared" si="55"/>
        <v>2</v>
      </c>
      <c r="C354" s="50">
        <f t="shared" si="56"/>
        <v>15</v>
      </c>
      <c r="D354" s="50">
        <f t="shared" si="53"/>
        <v>16</v>
      </c>
      <c r="E354" s="51">
        <f t="shared" si="54"/>
        <v>43511.666666665813</v>
      </c>
      <c r="F354" s="63">
        <v>9</v>
      </c>
      <c r="G354" s="17" t="s">
        <v>27</v>
      </c>
      <c r="H354" s="58">
        <v>13.8</v>
      </c>
      <c r="I354" s="67">
        <v>25.6</v>
      </c>
      <c r="J354" s="17" t="s">
        <v>27</v>
      </c>
      <c r="K354" s="71">
        <v>41.3</v>
      </c>
      <c r="N354" s="23">
        <f t="shared" si="48"/>
        <v>9</v>
      </c>
      <c r="O354" s="23">
        <f t="shared" si="49"/>
        <v>13.8</v>
      </c>
      <c r="P354" s="17">
        <f t="shared" si="50"/>
        <v>25.6</v>
      </c>
      <c r="Q354" s="17">
        <f t="shared" si="51"/>
        <v>41.3</v>
      </c>
      <c r="R354" s="18">
        <v>25.6</v>
      </c>
      <c r="S354" s="18">
        <v>41.3</v>
      </c>
      <c r="T354" s="18">
        <v>9</v>
      </c>
      <c r="U354" s="56">
        <v>13.8</v>
      </c>
    </row>
    <row r="355" spans="1:21" x14ac:dyDescent="0.25">
      <c r="A355" s="49">
        <f t="shared" si="52"/>
        <v>2019</v>
      </c>
      <c r="B355" s="50">
        <f t="shared" si="55"/>
        <v>2</v>
      </c>
      <c r="C355" s="50">
        <f t="shared" si="56"/>
        <v>15</v>
      </c>
      <c r="D355" s="50">
        <f t="shared" si="53"/>
        <v>17</v>
      </c>
      <c r="E355" s="51">
        <f t="shared" si="54"/>
        <v>43511.708333332477</v>
      </c>
      <c r="F355" s="63">
        <v>11.9</v>
      </c>
      <c r="G355" s="17" t="s">
        <v>27</v>
      </c>
      <c r="H355" s="58">
        <v>12.8</v>
      </c>
      <c r="I355" s="67">
        <v>22.2</v>
      </c>
      <c r="J355" s="17" t="s">
        <v>27</v>
      </c>
      <c r="K355" s="71">
        <v>39.1</v>
      </c>
      <c r="N355" s="23">
        <f t="shared" si="48"/>
        <v>11.9</v>
      </c>
      <c r="O355" s="23">
        <f t="shared" si="49"/>
        <v>12.8</v>
      </c>
      <c r="P355" s="17">
        <f t="shared" si="50"/>
        <v>22.2</v>
      </c>
      <c r="Q355" s="17">
        <f t="shared" si="51"/>
        <v>39.1</v>
      </c>
      <c r="R355" s="18">
        <v>22.2</v>
      </c>
      <c r="S355" s="18">
        <v>39.1</v>
      </c>
      <c r="T355" s="18">
        <v>11.9</v>
      </c>
      <c r="U355" s="56">
        <v>12.8</v>
      </c>
    </row>
    <row r="356" spans="1:21" x14ac:dyDescent="0.25">
      <c r="A356" s="49">
        <f t="shared" si="52"/>
        <v>2019</v>
      </c>
      <c r="B356" s="50">
        <f t="shared" si="55"/>
        <v>2</v>
      </c>
      <c r="C356" s="50">
        <f t="shared" si="56"/>
        <v>15</v>
      </c>
      <c r="D356" s="50">
        <f t="shared" si="53"/>
        <v>18</v>
      </c>
      <c r="E356" s="51">
        <f t="shared" si="54"/>
        <v>43511.749999999141</v>
      </c>
      <c r="F356" s="63">
        <v>7.9</v>
      </c>
      <c r="G356" s="17" t="s">
        <v>27</v>
      </c>
      <c r="H356" s="58">
        <v>11.8</v>
      </c>
      <c r="I356" s="67">
        <v>17.8</v>
      </c>
      <c r="J356" s="17" t="s">
        <v>27</v>
      </c>
      <c r="K356" s="71">
        <v>36.700000000000003</v>
      </c>
      <c r="N356" s="23">
        <f t="shared" si="48"/>
        <v>7.9</v>
      </c>
      <c r="O356" s="23">
        <f t="shared" si="49"/>
        <v>11.8</v>
      </c>
      <c r="P356" s="17">
        <f t="shared" si="50"/>
        <v>17.8</v>
      </c>
      <c r="Q356" s="17">
        <f t="shared" si="51"/>
        <v>36.700000000000003</v>
      </c>
      <c r="R356" s="18">
        <v>17.8</v>
      </c>
      <c r="S356" s="18">
        <v>36.700000000000003</v>
      </c>
      <c r="T356" s="18">
        <v>7.9</v>
      </c>
      <c r="U356" s="56">
        <v>11.8</v>
      </c>
    </row>
    <row r="357" spans="1:21" x14ac:dyDescent="0.25">
      <c r="A357" s="49">
        <f t="shared" si="52"/>
        <v>2019</v>
      </c>
      <c r="B357" s="50">
        <f t="shared" si="55"/>
        <v>2</v>
      </c>
      <c r="C357" s="50">
        <f t="shared" si="56"/>
        <v>15</v>
      </c>
      <c r="D357" s="50">
        <f t="shared" si="53"/>
        <v>19</v>
      </c>
      <c r="E357" s="51">
        <f t="shared" si="54"/>
        <v>43511.791666665806</v>
      </c>
      <c r="F357" s="63">
        <v>9.3000000000000007</v>
      </c>
      <c r="G357" s="17" t="s">
        <v>27</v>
      </c>
      <c r="H357" s="58">
        <v>11.1</v>
      </c>
      <c r="I357" s="67">
        <v>27.4</v>
      </c>
      <c r="J357" s="17" t="s">
        <v>27</v>
      </c>
      <c r="K357" s="71">
        <v>34.6</v>
      </c>
      <c r="N357" s="23">
        <f t="shared" si="48"/>
        <v>9.3000000000000007</v>
      </c>
      <c r="O357" s="23">
        <f t="shared" si="49"/>
        <v>11.1</v>
      </c>
      <c r="P357" s="17">
        <f t="shared" si="50"/>
        <v>27.4</v>
      </c>
      <c r="Q357" s="17">
        <f t="shared" si="51"/>
        <v>34.6</v>
      </c>
      <c r="R357" s="18">
        <v>27.4</v>
      </c>
      <c r="S357" s="18">
        <v>34.6</v>
      </c>
      <c r="T357" s="18">
        <v>9.3000000000000007</v>
      </c>
      <c r="U357" s="56">
        <v>11.1</v>
      </c>
    </row>
    <row r="358" spans="1:21" x14ac:dyDescent="0.25">
      <c r="A358" s="49">
        <f t="shared" si="52"/>
        <v>2019</v>
      </c>
      <c r="B358" s="50">
        <f t="shared" si="55"/>
        <v>2</v>
      </c>
      <c r="C358" s="50">
        <f t="shared" si="56"/>
        <v>15</v>
      </c>
      <c r="D358" s="50">
        <f t="shared" si="53"/>
        <v>20</v>
      </c>
      <c r="E358" s="51">
        <f t="shared" si="54"/>
        <v>43511.83333333247</v>
      </c>
      <c r="F358" s="63">
        <v>4.0999999999999996</v>
      </c>
      <c r="G358" s="17" t="s">
        <v>27</v>
      </c>
      <c r="H358" s="58">
        <v>10.5</v>
      </c>
      <c r="I358" s="67">
        <v>17</v>
      </c>
      <c r="J358" s="17" t="s">
        <v>27</v>
      </c>
      <c r="K358" s="71">
        <v>32.5</v>
      </c>
      <c r="N358" s="23">
        <f t="shared" si="48"/>
        <v>4.0999999999999996</v>
      </c>
      <c r="O358" s="23">
        <f t="shared" si="49"/>
        <v>10.5</v>
      </c>
      <c r="P358" s="17">
        <f t="shared" si="50"/>
        <v>17</v>
      </c>
      <c r="Q358" s="17">
        <f t="shared" si="51"/>
        <v>32.5</v>
      </c>
      <c r="R358" s="18">
        <v>17</v>
      </c>
      <c r="S358" s="18">
        <v>32.5</v>
      </c>
      <c r="T358" s="18">
        <v>4.0999999999999996</v>
      </c>
      <c r="U358" s="56">
        <v>10.5</v>
      </c>
    </row>
    <row r="359" spans="1:21" x14ac:dyDescent="0.25">
      <c r="A359" s="49">
        <f t="shared" si="52"/>
        <v>2019</v>
      </c>
      <c r="B359" s="50">
        <f t="shared" si="55"/>
        <v>2</v>
      </c>
      <c r="C359" s="50">
        <f t="shared" si="56"/>
        <v>15</v>
      </c>
      <c r="D359" s="50">
        <f t="shared" si="53"/>
        <v>21</v>
      </c>
      <c r="E359" s="51">
        <f t="shared" si="54"/>
        <v>43511.874999999134</v>
      </c>
      <c r="F359" s="63">
        <v>8.1</v>
      </c>
      <c r="G359" s="17" t="s">
        <v>27</v>
      </c>
      <c r="H359" s="58">
        <v>10.199999999999999</v>
      </c>
      <c r="I359" s="67">
        <v>29.4</v>
      </c>
      <c r="J359" s="17" t="s">
        <v>27</v>
      </c>
      <c r="K359" s="71">
        <v>31</v>
      </c>
      <c r="N359" s="23">
        <f t="shared" si="48"/>
        <v>8.1</v>
      </c>
      <c r="O359" s="23">
        <f t="shared" si="49"/>
        <v>10.199999999999999</v>
      </c>
      <c r="P359" s="17">
        <f t="shared" si="50"/>
        <v>29.4</v>
      </c>
      <c r="Q359" s="17">
        <f t="shared" si="51"/>
        <v>31</v>
      </c>
      <c r="R359" s="18">
        <v>29.4</v>
      </c>
      <c r="S359" s="18">
        <v>31</v>
      </c>
      <c r="T359" s="18">
        <v>8.1</v>
      </c>
      <c r="U359" s="56">
        <v>10.199999999999999</v>
      </c>
    </row>
    <row r="360" spans="1:21" x14ac:dyDescent="0.25">
      <c r="A360" s="49">
        <f t="shared" si="52"/>
        <v>2019</v>
      </c>
      <c r="B360" s="50">
        <f t="shared" si="55"/>
        <v>2</v>
      </c>
      <c r="C360" s="50">
        <f t="shared" si="56"/>
        <v>15</v>
      </c>
      <c r="D360" s="50">
        <f t="shared" si="53"/>
        <v>22</v>
      </c>
      <c r="E360" s="51">
        <f t="shared" si="54"/>
        <v>43511.916666665798</v>
      </c>
      <c r="F360" s="63">
        <v>6.7</v>
      </c>
      <c r="G360" s="17" t="s">
        <v>27</v>
      </c>
      <c r="H360" s="58">
        <v>9.9</v>
      </c>
      <c r="I360" s="67">
        <v>25.6</v>
      </c>
      <c r="J360" s="17" t="s">
        <v>27</v>
      </c>
      <c r="K360" s="71">
        <v>30.2</v>
      </c>
      <c r="N360" s="23">
        <f t="shared" si="48"/>
        <v>6.7</v>
      </c>
      <c r="O360" s="23">
        <f t="shared" si="49"/>
        <v>9.9</v>
      </c>
      <c r="P360" s="17">
        <f t="shared" si="50"/>
        <v>25.6</v>
      </c>
      <c r="Q360" s="17">
        <f t="shared" si="51"/>
        <v>30.2</v>
      </c>
      <c r="R360" s="18">
        <v>25.6</v>
      </c>
      <c r="S360" s="18">
        <v>30.2</v>
      </c>
      <c r="T360" s="18">
        <v>6.7</v>
      </c>
      <c r="U360" s="56">
        <v>9.9</v>
      </c>
    </row>
    <row r="361" spans="1:21" x14ac:dyDescent="0.25">
      <c r="A361" s="49">
        <f t="shared" si="52"/>
        <v>2019</v>
      </c>
      <c r="B361" s="50">
        <f t="shared" si="55"/>
        <v>2</v>
      </c>
      <c r="C361" s="50">
        <f t="shared" si="56"/>
        <v>15</v>
      </c>
      <c r="D361" s="50">
        <f t="shared" si="53"/>
        <v>23</v>
      </c>
      <c r="E361" s="51">
        <f t="shared" si="54"/>
        <v>43511.958333332463</v>
      </c>
      <c r="F361" s="63">
        <v>5.9</v>
      </c>
      <c r="G361" s="17" t="s">
        <v>27</v>
      </c>
      <c r="H361" s="58">
        <v>9.8000000000000007</v>
      </c>
      <c r="I361" s="67">
        <v>39.700000000000003</v>
      </c>
      <c r="J361" s="17" t="s">
        <v>27</v>
      </c>
      <c r="K361" s="71">
        <v>30.4</v>
      </c>
      <c r="N361" s="23">
        <f t="shared" si="48"/>
        <v>5.9</v>
      </c>
      <c r="O361" s="23">
        <f t="shared" si="49"/>
        <v>9.8000000000000007</v>
      </c>
      <c r="P361" s="17">
        <f t="shared" si="50"/>
        <v>39.700000000000003</v>
      </c>
      <c r="Q361" s="17">
        <f t="shared" si="51"/>
        <v>30.4</v>
      </c>
      <c r="R361" s="18">
        <v>39.700000000000003</v>
      </c>
      <c r="S361" s="18">
        <v>30.4</v>
      </c>
      <c r="T361" s="18">
        <v>5.9</v>
      </c>
      <c r="U361" s="56">
        <v>9.8000000000000007</v>
      </c>
    </row>
    <row r="362" spans="1:21" x14ac:dyDescent="0.25">
      <c r="A362" s="49">
        <f t="shared" si="52"/>
        <v>2019</v>
      </c>
      <c r="B362" s="50">
        <f t="shared" si="55"/>
        <v>2</v>
      </c>
      <c r="C362" s="50">
        <f t="shared" si="56"/>
        <v>16</v>
      </c>
      <c r="D362" s="50">
        <f t="shared" si="53"/>
        <v>0</v>
      </c>
      <c r="E362" s="51">
        <f t="shared" si="54"/>
        <v>43511.999999999127</v>
      </c>
      <c r="F362" s="63">
        <v>6.3</v>
      </c>
      <c r="G362" s="17" t="s">
        <v>27</v>
      </c>
      <c r="H362" s="58">
        <v>9.6999999999999993</v>
      </c>
      <c r="I362" s="67">
        <v>52.7</v>
      </c>
      <c r="J362" s="17" t="s">
        <v>27</v>
      </c>
      <c r="K362" s="71">
        <v>31.2</v>
      </c>
      <c r="N362" s="23">
        <f t="shared" si="48"/>
        <v>6.3</v>
      </c>
      <c r="O362" s="23">
        <f t="shared" si="49"/>
        <v>9.6999999999999993</v>
      </c>
      <c r="P362" s="17">
        <f t="shared" si="50"/>
        <v>52.7</v>
      </c>
      <c r="Q362" s="17">
        <f t="shared" si="51"/>
        <v>31.2</v>
      </c>
      <c r="R362" s="18">
        <v>52.7</v>
      </c>
      <c r="S362" s="18">
        <v>31.2</v>
      </c>
      <c r="T362" s="18">
        <v>6.3</v>
      </c>
      <c r="U362" s="56">
        <v>9.6999999999999993</v>
      </c>
    </row>
    <row r="363" spans="1:21" x14ac:dyDescent="0.25">
      <c r="A363" s="49">
        <f t="shared" si="52"/>
        <v>2019</v>
      </c>
      <c r="B363" s="50">
        <f t="shared" si="55"/>
        <v>2</v>
      </c>
      <c r="C363" s="50">
        <f t="shared" si="56"/>
        <v>16</v>
      </c>
      <c r="D363" s="50">
        <f t="shared" si="53"/>
        <v>1</v>
      </c>
      <c r="E363" s="51">
        <f t="shared" si="54"/>
        <v>43512.041666665791</v>
      </c>
      <c r="F363" s="63">
        <v>1</v>
      </c>
      <c r="G363" s="17" t="s">
        <v>27</v>
      </c>
      <c r="H363" s="58">
        <v>9.1999999999999993</v>
      </c>
      <c r="I363" s="67">
        <v>32.200000000000003</v>
      </c>
      <c r="J363" s="17" t="s">
        <v>27</v>
      </c>
      <c r="K363" s="71">
        <v>31</v>
      </c>
      <c r="N363" s="23">
        <f t="shared" si="48"/>
        <v>1</v>
      </c>
      <c r="O363" s="23">
        <f t="shared" si="49"/>
        <v>9.1999999999999993</v>
      </c>
      <c r="P363" s="17">
        <f t="shared" si="50"/>
        <v>32.200000000000003</v>
      </c>
      <c r="Q363" s="17">
        <f t="shared" si="51"/>
        <v>31</v>
      </c>
      <c r="R363" s="18">
        <v>32.200000000000003</v>
      </c>
      <c r="S363" s="18">
        <v>31</v>
      </c>
      <c r="T363" s="18">
        <v>1</v>
      </c>
      <c r="U363" s="56">
        <v>9.1999999999999993</v>
      </c>
    </row>
    <row r="364" spans="1:21" x14ac:dyDescent="0.25">
      <c r="A364" s="49">
        <f t="shared" si="52"/>
        <v>2019</v>
      </c>
      <c r="B364" s="50">
        <f t="shared" si="55"/>
        <v>2</v>
      </c>
      <c r="C364" s="50">
        <f t="shared" si="56"/>
        <v>16</v>
      </c>
      <c r="D364" s="50">
        <f t="shared" si="53"/>
        <v>2</v>
      </c>
      <c r="E364" s="51">
        <f t="shared" si="54"/>
        <v>43512.083333332455</v>
      </c>
      <c r="F364" s="63">
        <v>4.7</v>
      </c>
      <c r="G364" s="17" t="s">
        <v>27</v>
      </c>
      <c r="H364" s="58">
        <v>9</v>
      </c>
      <c r="I364" s="67">
        <v>28.1</v>
      </c>
      <c r="J364" s="17" t="s">
        <v>27</v>
      </c>
      <c r="K364" s="71">
        <v>31</v>
      </c>
      <c r="N364" s="23">
        <f t="shared" si="48"/>
        <v>4.7</v>
      </c>
      <c r="O364" s="23">
        <f t="shared" si="49"/>
        <v>9</v>
      </c>
      <c r="P364" s="17">
        <f t="shared" si="50"/>
        <v>28.1</v>
      </c>
      <c r="Q364" s="17">
        <f t="shared" si="51"/>
        <v>31</v>
      </c>
      <c r="R364" s="18">
        <v>28.1</v>
      </c>
      <c r="S364" s="18">
        <v>31</v>
      </c>
      <c r="T364" s="18">
        <v>4.7</v>
      </c>
      <c r="U364" s="56">
        <v>9</v>
      </c>
    </row>
    <row r="365" spans="1:21" x14ac:dyDescent="0.25">
      <c r="A365" s="49">
        <f t="shared" si="52"/>
        <v>2019</v>
      </c>
      <c r="B365" s="50">
        <f t="shared" si="55"/>
        <v>2</v>
      </c>
      <c r="C365" s="50">
        <f t="shared" si="56"/>
        <v>16</v>
      </c>
      <c r="D365" s="50">
        <f t="shared" si="53"/>
        <v>3</v>
      </c>
      <c r="E365" s="51">
        <f t="shared" si="54"/>
        <v>43512.12499999912</v>
      </c>
      <c r="F365" s="63">
        <v>4.3</v>
      </c>
      <c r="G365" s="17" t="s">
        <v>27</v>
      </c>
      <c r="H365" s="58">
        <v>8.8000000000000007</v>
      </c>
      <c r="I365" s="67">
        <v>30</v>
      </c>
      <c r="J365" s="17" t="s">
        <v>27</v>
      </c>
      <c r="K365" s="71">
        <v>31</v>
      </c>
      <c r="N365" s="23">
        <f t="shared" si="48"/>
        <v>4.3</v>
      </c>
      <c r="O365" s="23">
        <f t="shared" si="49"/>
        <v>8.8000000000000007</v>
      </c>
      <c r="P365" s="17">
        <f t="shared" si="50"/>
        <v>30</v>
      </c>
      <c r="Q365" s="17">
        <f t="shared" si="51"/>
        <v>31</v>
      </c>
      <c r="R365" s="18">
        <v>30</v>
      </c>
      <c r="S365" s="18">
        <v>31</v>
      </c>
      <c r="T365" s="18">
        <v>4.3</v>
      </c>
      <c r="U365" s="56">
        <v>8.8000000000000007</v>
      </c>
    </row>
    <row r="366" spans="1:21" x14ac:dyDescent="0.25">
      <c r="A366" s="49">
        <f t="shared" si="52"/>
        <v>2019</v>
      </c>
      <c r="B366" s="50">
        <f t="shared" si="55"/>
        <v>2</v>
      </c>
      <c r="C366" s="50">
        <f t="shared" si="56"/>
        <v>16</v>
      </c>
      <c r="D366" s="50">
        <f t="shared" si="53"/>
        <v>4</v>
      </c>
      <c r="E366" s="51">
        <f t="shared" si="54"/>
        <v>43512.166666665784</v>
      </c>
      <c r="F366" s="63">
        <v>3.6</v>
      </c>
      <c r="G366" s="17" t="s">
        <v>27</v>
      </c>
      <c r="H366" s="58">
        <v>8.4</v>
      </c>
      <c r="I366" s="67">
        <v>21.6</v>
      </c>
      <c r="J366" s="17" t="s">
        <v>27</v>
      </c>
      <c r="K366" s="71">
        <v>30.7</v>
      </c>
      <c r="N366" s="23">
        <f t="shared" si="48"/>
        <v>3.6</v>
      </c>
      <c r="O366" s="23">
        <f t="shared" si="49"/>
        <v>8.4</v>
      </c>
      <c r="P366" s="17">
        <f t="shared" si="50"/>
        <v>21.6</v>
      </c>
      <c r="Q366" s="17">
        <f t="shared" si="51"/>
        <v>30.7</v>
      </c>
      <c r="R366" s="18">
        <v>21.6</v>
      </c>
      <c r="S366" s="18">
        <v>30.7</v>
      </c>
      <c r="T366" s="18">
        <v>3.6</v>
      </c>
      <c r="U366" s="56">
        <v>8.4</v>
      </c>
    </row>
    <row r="367" spans="1:21" x14ac:dyDescent="0.25">
      <c r="A367" s="49">
        <f t="shared" si="52"/>
        <v>2019</v>
      </c>
      <c r="B367" s="50">
        <f t="shared" si="55"/>
        <v>2</v>
      </c>
      <c r="C367" s="50">
        <f t="shared" si="56"/>
        <v>16</v>
      </c>
      <c r="D367" s="50">
        <f t="shared" si="53"/>
        <v>5</v>
      </c>
      <c r="E367" s="51">
        <f t="shared" si="54"/>
        <v>43512.208333332448</v>
      </c>
      <c r="F367" s="63">
        <v>4.5</v>
      </c>
      <c r="G367" s="17" t="s">
        <v>27</v>
      </c>
      <c r="H367" s="58">
        <v>8</v>
      </c>
      <c r="I367" s="67">
        <v>18.8</v>
      </c>
      <c r="J367" s="17" t="s">
        <v>27</v>
      </c>
      <c r="K367" s="71">
        <v>29.8</v>
      </c>
      <c r="N367" s="23">
        <f t="shared" si="48"/>
        <v>4.5</v>
      </c>
      <c r="O367" s="23">
        <f t="shared" si="49"/>
        <v>8</v>
      </c>
      <c r="P367" s="17">
        <f t="shared" si="50"/>
        <v>18.8</v>
      </c>
      <c r="Q367" s="17">
        <f t="shared" si="51"/>
        <v>29.8</v>
      </c>
      <c r="R367" s="18">
        <v>18.8</v>
      </c>
      <c r="S367" s="18">
        <v>29.8</v>
      </c>
      <c r="T367" s="18">
        <v>4.5</v>
      </c>
      <c r="U367" s="56">
        <v>8</v>
      </c>
    </row>
    <row r="368" spans="1:21" x14ac:dyDescent="0.25">
      <c r="A368" s="49">
        <f t="shared" si="52"/>
        <v>2019</v>
      </c>
      <c r="B368" s="50">
        <f t="shared" si="55"/>
        <v>2</v>
      </c>
      <c r="C368" s="50">
        <f t="shared" si="56"/>
        <v>16</v>
      </c>
      <c r="D368" s="50">
        <f t="shared" si="53"/>
        <v>6</v>
      </c>
      <c r="E368" s="51">
        <f t="shared" si="54"/>
        <v>43512.249999999112</v>
      </c>
      <c r="F368" s="63">
        <v>5</v>
      </c>
      <c r="G368" s="17" t="s">
        <v>27</v>
      </c>
      <c r="H368" s="58">
        <v>7.7</v>
      </c>
      <c r="I368" s="67">
        <v>15.2</v>
      </c>
      <c r="J368" s="17" t="s">
        <v>27</v>
      </c>
      <c r="K368" s="71">
        <v>29</v>
      </c>
      <c r="N368" s="23">
        <f t="shared" si="48"/>
        <v>5</v>
      </c>
      <c r="O368" s="23">
        <f t="shared" si="49"/>
        <v>7.7</v>
      </c>
      <c r="P368" s="17">
        <f t="shared" si="50"/>
        <v>15.2</v>
      </c>
      <c r="Q368" s="17">
        <f t="shared" si="51"/>
        <v>29</v>
      </c>
      <c r="R368" s="18">
        <v>15.2</v>
      </c>
      <c r="S368" s="18">
        <v>29</v>
      </c>
      <c r="T368" s="18">
        <v>5</v>
      </c>
      <c r="U368" s="56">
        <v>7.7</v>
      </c>
    </row>
    <row r="369" spans="1:21" x14ac:dyDescent="0.25">
      <c r="A369" s="49">
        <f t="shared" si="52"/>
        <v>2019</v>
      </c>
      <c r="B369" s="50">
        <f t="shared" si="55"/>
        <v>2</v>
      </c>
      <c r="C369" s="50">
        <f t="shared" si="56"/>
        <v>16</v>
      </c>
      <c r="D369" s="50">
        <f t="shared" si="53"/>
        <v>7</v>
      </c>
      <c r="E369" s="51">
        <f t="shared" si="54"/>
        <v>43512.291666665777</v>
      </c>
      <c r="F369" s="63">
        <v>5.3</v>
      </c>
      <c r="G369" s="17" t="s">
        <v>27</v>
      </c>
      <c r="H369" s="58">
        <v>7.1</v>
      </c>
      <c r="I369" s="67">
        <v>14.5</v>
      </c>
      <c r="J369" s="17" t="s">
        <v>27</v>
      </c>
      <c r="K369" s="71">
        <v>27.2</v>
      </c>
      <c r="N369" s="23">
        <f t="shared" si="48"/>
        <v>5.3</v>
      </c>
      <c r="O369" s="23">
        <f t="shared" si="49"/>
        <v>7.1</v>
      </c>
      <c r="P369" s="17">
        <f t="shared" si="50"/>
        <v>14.5</v>
      </c>
      <c r="Q369" s="17">
        <f t="shared" si="51"/>
        <v>27.2</v>
      </c>
      <c r="R369" s="18">
        <v>14.5</v>
      </c>
      <c r="S369" s="18">
        <v>27.2</v>
      </c>
      <c r="T369" s="18">
        <v>5.3</v>
      </c>
      <c r="U369" s="56">
        <v>7.1</v>
      </c>
    </row>
    <row r="370" spans="1:21" x14ac:dyDescent="0.25">
      <c r="A370" s="49">
        <f t="shared" si="52"/>
        <v>2019</v>
      </c>
      <c r="B370" s="50">
        <f t="shared" si="55"/>
        <v>2</v>
      </c>
      <c r="C370" s="50">
        <f t="shared" si="56"/>
        <v>16</v>
      </c>
      <c r="D370" s="50">
        <f t="shared" si="53"/>
        <v>8</v>
      </c>
      <c r="E370" s="51">
        <f t="shared" si="54"/>
        <v>43512.333333332441</v>
      </c>
      <c r="F370" s="63">
        <v>2.7</v>
      </c>
      <c r="G370" s="17" t="s">
        <v>27</v>
      </c>
      <c r="H370" s="58">
        <v>6.8</v>
      </c>
      <c r="I370" s="67">
        <v>8.1</v>
      </c>
      <c r="J370" s="17" t="s">
        <v>27</v>
      </c>
      <c r="K370" s="71">
        <v>25.9</v>
      </c>
      <c r="N370" s="23">
        <f t="shared" si="48"/>
        <v>2.7</v>
      </c>
      <c r="O370" s="23">
        <f t="shared" si="49"/>
        <v>6.8</v>
      </c>
      <c r="P370" s="17">
        <f t="shared" si="50"/>
        <v>8.1</v>
      </c>
      <c r="Q370" s="17">
        <f t="shared" si="51"/>
        <v>25.9</v>
      </c>
      <c r="R370" s="18">
        <v>8.1</v>
      </c>
      <c r="S370" s="18">
        <v>25.9</v>
      </c>
      <c r="T370" s="18">
        <v>2.7</v>
      </c>
      <c r="U370" s="56">
        <v>6.8</v>
      </c>
    </row>
    <row r="371" spans="1:21" x14ac:dyDescent="0.25">
      <c r="A371" s="49">
        <f t="shared" si="52"/>
        <v>2019</v>
      </c>
      <c r="B371" s="50">
        <f t="shared" si="55"/>
        <v>2</v>
      </c>
      <c r="C371" s="50">
        <f t="shared" si="56"/>
        <v>16</v>
      </c>
      <c r="D371" s="50">
        <f t="shared" si="53"/>
        <v>9</v>
      </c>
      <c r="E371" s="51">
        <f t="shared" si="54"/>
        <v>43512.374999999105</v>
      </c>
      <c r="F371" s="63">
        <v>5.5</v>
      </c>
      <c r="G371" s="17" t="s">
        <v>27</v>
      </c>
      <c r="H371" s="58">
        <v>6.8</v>
      </c>
      <c r="I371" s="67">
        <v>12.7</v>
      </c>
      <c r="J371" s="17" t="s">
        <v>27</v>
      </c>
      <c r="K371" s="71">
        <v>25.1</v>
      </c>
      <c r="N371" s="23">
        <f t="shared" si="48"/>
        <v>5.5</v>
      </c>
      <c r="O371" s="23">
        <f t="shared" si="49"/>
        <v>6.8</v>
      </c>
      <c r="P371" s="17">
        <f t="shared" si="50"/>
        <v>12.7</v>
      </c>
      <c r="Q371" s="17">
        <f t="shared" si="51"/>
        <v>25.1</v>
      </c>
      <c r="R371" s="18">
        <v>12.7</v>
      </c>
      <c r="S371" s="18">
        <v>25.1</v>
      </c>
      <c r="T371" s="18">
        <v>5.5</v>
      </c>
      <c r="U371" s="56">
        <v>6.8</v>
      </c>
    </row>
    <row r="372" spans="1:21" x14ac:dyDescent="0.25">
      <c r="A372" s="49">
        <f t="shared" si="52"/>
        <v>2019</v>
      </c>
      <c r="B372" s="50">
        <f t="shared" si="55"/>
        <v>2</v>
      </c>
      <c r="C372" s="50">
        <f t="shared" si="56"/>
        <v>16</v>
      </c>
      <c r="D372" s="50">
        <f t="shared" si="53"/>
        <v>10</v>
      </c>
      <c r="E372" s="51">
        <f t="shared" si="54"/>
        <v>43512.416666665769</v>
      </c>
      <c r="F372" s="63">
        <v>-0.2</v>
      </c>
      <c r="G372" s="17" t="s">
        <v>27</v>
      </c>
      <c r="H372" s="58">
        <v>6.3</v>
      </c>
      <c r="I372" s="67">
        <v>7.6</v>
      </c>
      <c r="J372" s="17" t="s">
        <v>27</v>
      </c>
      <c r="K372" s="71">
        <v>24.3</v>
      </c>
      <c r="N372" s="23">
        <f t="shared" si="48"/>
        <v>-0.2</v>
      </c>
      <c r="O372" s="23">
        <f t="shared" si="49"/>
        <v>6.3</v>
      </c>
      <c r="P372" s="17">
        <f t="shared" si="50"/>
        <v>7.6</v>
      </c>
      <c r="Q372" s="17">
        <f t="shared" si="51"/>
        <v>24.3</v>
      </c>
      <c r="R372" s="18">
        <v>7.6</v>
      </c>
      <c r="S372" s="18">
        <v>24.3</v>
      </c>
      <c r="T372" s="18">
        <v>-0.2</v>
      </c>
      <c r="U372" s="56">
        <v>6.3</v>
      </c>
    </row>
    <row r="373" spans="1:21" x14ac:dyDescent="0.25">
      <c r="A373" s="49">
        <f t="shared" si="52"/>
        <v>2019</v>
      </c>
      <c r="B373" s="50">
        <f t="shared" si="55"/>
        <v>2</v>
      </c>
      <c r="C373" s="50">
        <f t="shared" si="56"/>
        <v>16</v>
      </c>
      <c r="D373" s="50">
        <f t="shared" si="53"/>
        <v>11</v>
      </c>
      <c r="E373" s="51">
        <f t="shared" si="54"/>
        <v>43512.458333332434</v>
      </c>
      <c r="F373" s="63">
        <v>6.3</v>
      </c>
      <c r="G373" s="17" t="s">
        <v>27</v>
      </c>
      <c r="H373" s="58">
        <v>6.3</v>
      </c>
      <c r="I373" s="67">
        <v>13</v>
      </c>
      <c r="J373" s="17" t="s">
        <v>27</v>
      </c>
      <c r="K373" s="71">
        <v>23.8</v>
      </c>
      <c r="N373" s="23">
        <f t="shared" si="48"/>
        <v>6.3</v>
      </c>
      <c r="O373" s="23">
        <f t="shared" si="49"/>
        <v>6.3</v>
      </c>
      <c r="P373" s="17">
        <f t="shared" si="50"/>
        <v>13</v>
      </c>
      <c r="Q373" s="17">
        <f t="shared" si="51"/>
        <v>23.8</v>
      </c>
      <c r="R373" s="18">
        <v>13</v>
      </c>
      <c r="S373" s="18">
        <v>23.8</v>
      </c>
      <c r="T373" s="18">
        <v>6.3</v>
      </c>
      <c r="U373" s="56">
        <v>6.3</v>
      </c>
    </row>
    <row r="374" spans="1:21" x14ac:dyDescent="0.25">
      <c r="A374" s="49">
        <f t="shared" si="52"/>
        <v>2019</v>
      </c>
      <c r="B374" s="50">
        <f t="shared" si="55"/>
        <v>2</v>
      </c>
      <c r="C374" s="50">
        <f t="shared" si="56"/>
        <v>16</v>
      </c>
      <c r="D374" s="50">
        <f t="shared" si="53"/>
        <v>12</v>
      </c>
      <c r="E374" s="51">
        <f t="shared" si="54"/>
        <v>43512.499999999098</v>
      </c>
      <c r="F374" s="63">
        <v>9.9</v>
      </c>
      <c r="G374" s="17" t="s">
        <v>27</v>
      </c>
      <c r="H374" s="58">
        <v>6.2</v>
      </c>
      <c r="I374" s="67">
        <v>16.399999999999999</v>
      </c>
      <c r="J374" s="17" t="s">
        <v>27</v>
      </c>
      <c r="K374" s="71">
        <v>23.3</v>
      </c>
      <c r="N374" s="23">
        <f t="shared" si="48"/>
        <v>9.9</v>
      </c>
      <c r="O374" s="23">
        <f t="shared" si="49"/>
        <v>6.2</v>
      </c>
      <c r="P374" s="17">
        <f t="shared" si="50"/>
        <v>16.399999999999999</v>
      </c>
      <c r="Q374" s="17">
        <f t="shared" si="51"/>
        <v>23.3</v>
      </c>
      <c r="R374" s="18">
        <v>16.399999999999999</v>
      </c>
      <c r="S374" s="18">
        <v>23.3</v>
      </c>
      <c r="T374" s="18">
        <v>9.9</v>
      </c>
      <c r="U374" s="56">
        <v>6.2</v>
      </c>
    </row>
    <row r="375" spans="1:21" x14ac:dyDescent="0.25">
      <c r="A375" s="49">
        <f t="shared" si="52"/>
        <v>2019</v>
      </c>
      <c r="B375" s="50">
        <f t="shared" si="55"/>
        <v>2</v>
      </c>
      <c r="C375" s="50">
        <f t="shared" si="56"/>
        <v>16</v>
      </c>
      <c r="D375" s="50">
        <f t="shared" si="53"/>
        <v>13</v>
      </c>
      <c r="E375" s="51">
        <f t="shared" si="54"/>
        <v>43512.541666665762</v>
      </c>
      <c r="F375" s="63">
        <v>7.5</v>
      </c>
      <c r="G375" s="17" t="s">
        <v>27</v>
      </c>
      <c r="H375" s="58">
        <v>6.2</v>
      </c>
      <c r="I375" s="67">
        <v>14.4</v>
      </c>
      <c r="J375" s="17" t="s">
        <v>27</v>
      </c>
      <c r="K375" s="71">
        <v>22.9</v>
      </c>
      <c r="N375" s="23">
        <f t="shared" si="48"/>
        <v>7.5</v>
      </c>
      <c r="O375" s="23">
        <f t="shared" si="49"/>
        <v>6.2</v>
      </c>
      <c r="P375" s="17">
        <f t="shared" si="50"/>
        <v>14.4</v>
      </c>
      <c r="Q375" s="17">
        <f t="shared" si="51"/>
        <v>22.9</v>
      </c>
      <c r="R375" s="18">
        <v>14.4</v>
      </c>
      <c r="S375" s="18">
        <v>22.9</v>
      </c>
      <c r="T375" s="18">
        <v>7.5</v>
      </c>
      <c r="U375" s="56">
        <v>6.2</v>
      </c>
    </row>
    <row r="376" spans="1:21" x14ac:dyDescent="0.25">
      <c r="A376" s="49">
        <f t="shared" si="52"/>
        <v>2019</v>
      </c>
      <c r="B376" s="50">
        <f t="shared" si="55"/>
        <v>2</v>
      </c>
      <c r="C376" s="50">
        <f t="shared" si="56"/>
        <v>16</v>
      </c>
      <c r="D376" s="50">
        <f t="shared" si="53"/>
        <v>14</v>
      </c>
      <c r="E376" s="51">
        <f t="shared" si="54"/>
        <v>43512.583333332426</v>
      </c>
      <c r="F376" s="63">
        <v>10.9</v>
      </c>
      <c r="G376" s="17" t="s">
        <v>27</v>
      </c>
      <c r="H376" s="58">
        <v>6.4</v>
      </c>
      <c r="I376" s="67">
        <v>17.7</v>
      </c>
      <c r="J376" s="17" t="s">
        <v>27</v>
      </c>
      <c r="K376" s="71">
        <v>22.6</v>
      </c>
      <c r="N376" s="23">
        <f t="shared" si="48"/>
        <v>10.9</v>
      </c>
      <c r="O376" s="23">
        <f t="shared" si="49"/>
        <v>6.4</v>
      </c>
      <c r="P376" s="17">
        <f t="shared" si="50"/>
        <v>17.7</v>
      </c>
      <c r="Q376" s="17">
        <f t="shared" si="51"/>
        <v>22.6</v>
      </c>
      <c r="R376" s="18">
        <v>17.7</v>
      </c>
      <c r="S376" s="18">
        <v>22.6</v>
      </c>
      <c r="T376" s="18">
        <v>10.9</v>
      </c>
      <c r="U376" s="56">
        <v>6.4</v>
      </c>
    </row>
    <row r="377" spans="1:21" x14ac:dyDescent="0.25">
      <c r="A377" s="49">
        <f t="shared" si="52"/>
        <v>2019</v>
      </c>
      <c r="B377" s="50">
        <f t="shared" si="55"/>
        <v>2</v>
      </c>
      <c r="C377" s="50">
        <f t="shared" si="56"/>
        <v>16</v>
      </c>
      <c r="D377" s="50">
        <f t="shared" si="53"/>
        <v>15</v>
      </c>
      <c r="E377" s="51">
        <f t="shared" si="54"/>
        <v>43512.624999999091</v>
      </c>
      <c r="F377" s="63">
        <v>12.2</v>
      </c>
      <c r="G377" s="17" t="s">
        <v>27</v>
      </c>
      <c r="H377" s="58">
        <v>6.4</v>
      </c>
      <c r="I377" s="67">
        <v>18.100000000000001</v>
      </c>
      <c r="J377" s="17" t="s">
        <v>27</v>
      </c>
      <c r="K377" s="71">
        <v>22.4</v>
      </c>
      <c r="N377" s="23">
        <f t="shared" si="48"/>
        <v>12.2</v>
      </c>
      <c r="O377" s="23">
        <f t="shared" si="49"/>
        <v>6.4</v>
      </c>
      <c r="P377" s="17">
        <f t="shared" si="50"/>
        <v>18.100000000000001</v>
      </c>
      <c r="Q377" s="17">
        <f t="shared" si="51"/>
        <v>22.4</v>
      </c>
      <c r="R377" s="18">
        <v>18.100000000000001</v>
      </c>
      <c r="S377" s="18">
        <v>22.4</v>
      </c>
      <c r="T377" s="18">
        <v>12.2</v>
      </c>
      <c r="U377" s="56">
        <v>6.4</v>
      </c>
    </row>
    <row r="378" spans="1:21" x14ac:dyDescent="0.25">
      <c r="A378" s="49">
        <f t="shared" si="52"/>
        <v>2019</v>
      </c>
      <c r="B378" s="50">
        <f t="shared" si="55"/>
        <v>2</v>
      </c>
      <c r="C378" s="50">
        <f t="shared" si="56"/>
        <v>16</v>
      </c>
      <c r="D378" s="50">
        <f t="shared" si="53"/>
        <v>16</v>
      </c>
      <c r="E378" s="51">
        <f t="shared" si="54"/>
        <v>43512.666666665755</v>
      </c>
      <c r="F378" s="63">
        <v>10.7</v>
      </c>
      <c r="G378" s="17" t="s">
        <v>27</v>
      </c>
      <c r="H378" s="58">
        <v>6.5</v>
      </c>
      <c r="I378" s="67">
        <v>17.399999999999999</v>
      </c>
      <c r="J378" s="17" t="s">
        <v>27</v>
      </c>
      <c r="K378" s="71">
        <v>22.1</v>
      </c>
      <c r="N378" s="23">
        <f t="shared" si="48"/>
        <v>10.7</v>
      </c>
      <c r="O378" s="23">
        <f t="shared" si="49"/>
        <v>6.5</v>
      </c>
      <c r="P378" s="17">
        <f t="shared" si="50"/>
        <v>17.399999999999999</v>
      </c>
      <c r="Q378" s="17">
        <f t="shared" si="51"/>
        <v>22.1</v>
      </c>
      <c r="R378" s="18">
        <v>17.399999999999999</v>
      </c>
      <c r="S378" s="18">
        <v>22.1</v>
      </c>
      <c r="T378" s="18">
        <v>10.7</v>
      </c>
      <c r="U378" s="56">
        <v>6.5</v>
      </c>
    </row>
    <row r="379" spans="1:21" x14ac:dyDescent="0.25">
      <c r="A379" s="49">
        <f t="shared" si="52"/>
        <v>2019</v>
      </c>
      <c r="B379" s="50">
        <f t="shared" si="55"/>
        <v>2</v>
      </c>
      <c r="C379" s="50">
        <f t="shared" si="56"/>
        <v>16</v>
      </c>
      <c r="D379" s="50">
        <f t="shared" si="53"/>
        <v>17</v>
      </c>
      <c r="E379" s="51">
        <f t="shared" si="54"/>
        <v>43512.708333332419</v>
      </c>
      <c r="F379" s="63">
        <v>4.2</v>
      </c>
      <c r="G379" s="17" t="s">
        <v>27</v>
      </c>
      <c r="H379" s="58">
        <v>6.2</v>
      </c>
      <c r="I379" s="67">
        <v>8.6</v>
      </c>
      <c r="J379" s="17" t="s">
        <v>27</v>
      </c>
      <c r="K379" s="71">
        <v>21.6</v>
      </c>
      <c r="N379" s="23">
        <f t="shared" si="48"/>
        <v>4.2</v>
      </c>
      <c r="O379" s="23">
        <f t="shared" si="49"/>
        <v>6.2</v>
      </c>
      <c r="P379" s="17">
        <f t="shared" si="50"/>
        <v>8.6</v>
      </c>
      <c r="Q379" s="17">
        <f t="shared" si="51"/>
        <v>21.6</v>
      </c>
      <c r="R379" s="18">
        <v>8.6</v>
      </c>
      <c r="S379" s="18">
        <v>21.6</v>
      </c>
      <c r="T379" s="18">
        <v>4.2</v>
      </c>
      <c r="U379" s="56">
        <v>6.2</v>
      </c>
    </row>
    <row r="380" spans="1:21" x14ac:dyDescent="0.25">
      <c r="A380" s="49">
        <f t="shared" si="52"/>
        <v>2019</v>
      </c>
      <c r="B380" s="50">
        <f t="shared" si="55"/>
        <v>2</v>
      </c>
      <c r="C380" s="50">
        <f t="shared" si="56"/>
        <v>16</v>
      </c>
      <c r="D380" s="50">
        <f t="shared" si="53"/>
        <v>18</v>
      </c>
      <c r="E380" s="51">
        <f t="shared" si="54"/>
        <v>43512.749999999083</v>
      </c>
      <c r="F380" s="63">
        <v>6.1</v>
      </c>
      <c r="G380" s="17" t="s">
        <v>27</v>
      </c>
      <c r="H380" s="58">
        <v>6.2</v>
      </c>
      <c r="I380" s="67">
        <v>11.9</v>
      </c>
      <c r="J380" s="17" t="s">
        <v>27</v>
      </c>
      <c r="K380" s="71">
        <v>21.4</v>
      </c>
      <c r="N380" s="23">
        <f t="shared" si="48"/>
        <v>6.1</v>
      </c>
      <c r="O380" s="23">
        <f t="shared" si="49"/>
        <v>6.2</v>
      </c>
      <c r="P380" s="17">
        <f t="shared" si="50"/>
        <v>11.9</v>
      </c>
      <c r="Q380" s="17">
        <f t="shared" si="51"/>
        <v>21.4</v>
      </c>
      <c r="R380" s="18">
        <v>11.9</v>
      </c>
      <c r="S380" s="18">
        <v>21.4</v>
      </c>
      <c r="T380" s="18">
        <v>6.1</v>
      </c>
      <c r="U380" s="56">
        <v>6.2</v>
      </c>
    </row>
    <row r="381" spans="1:21" x14ac:dyDescent="0.25">
      <c r="A381" s="49">
        <f t="shared" si="52"/>
        <v>2019</v>
      </c>
      <c r="B381" s="50">
        <f t="shared" si="55"/>
        <v>2</v>
      </c>
      <c r="C381" s="50">
        <f t="shared" si="56"/>
        <v>16</v>
      </c>
      <c r="D381" s="50">
        <f t="shared" si="53"/>
        <v>19</v>
      </c>
      <c r="E381" s="51">
        <f t="shared" si="54"/>
        <v>43512.791666665747</v>
      </c>
      <c r="F381" s="63">
        <v>4.8</v>
      </c>
      <c r="G381" s="17" t="s">
        <v>27</v>
      </c>
      <c r="H381" s="58">
        <v>6</v>
      </c>
      <c r="I381" s="67">
        <v>10.4</v>
      </c>
      <c r="J381" s="17" t="s">
        <v>27</v>
      </c>
      <c r="K381" s="71">
        <v>20.6</v>
      </c>
      <c r="N381" s="23">
        <f t="shared" si="48"/>
        <v>4.8</v>
      </c>
      <c r="O381" s="23">
        <f t="shared" si="49"/>
        <v>6</v>
      </c>
      <c r="P381" s="17">
        <f t="shared" si="50"/>
        <v>10.4</v>
      </c>
      <c r="Q381" s="17">
        <f t="shared" si="51"/>
        <v>20.6</v>
      </c>
      <c r="R381" s="18">
        <v>10.4</v>
      </c>
      <c r="S381" s="18">
        <v>20.6</v>
      </c>
      <c r="T381" s="18">
        <v>4.8</v>
      </c>
      <c r="U381" s="56">
        <v>6</v>
      </c>
    </row>
    <row r="382" spans="1:21" x14ac:dyDescent="0.25">
      <c r="A382" s="49">
        <f t="shared" si="52"/>
        <v>2019</v>
      </c>
      <c r="B382" s="50">
        <f t="shared" si="55"/>
        <v>2</v>
      </c>
      <c r="C382" s="50">
        <f t="shared" si="56"/>
        <v>16</v>
      </c>
      <c r="D382" s="50">
        <f t="shared" si="53"/>
        <v>20</v>
      </c>
      <c r="E382" s="51">
        <f t="shared" si="54"/>
        <v>43512.833333332412</v>
      </c>
      <c r="F382" s="63">
        <v>5.0999999999999996</v>
      </c>
      <c r="G382" s="17" t="s">
        <v>27</v>
      </c>
      <c r="H382" s="58">
        <v>6</v>
      </c>
      <c r="I382" s="67">
        <v>13.4</v>
      </c>
      <c r="J382" s="17" t="s">
        <v>27</v>
      </c>
      <c r="K382" s="71">
        <v>20.3</v>
      </c>
      <c r="N382" s="23">
        <f t="shared" si="48"/>
        <v>5.0999999999999996</v>
      </c>
      <c r="O382" s="23">
        <f t="shared" si="49"/>
        <v>6</v>
      </c>
      <c r="P382" s="17">
        <f t="shared" si="50"/>
        <v>13.4</v>
      </c>
      <c r="Q382" s="17">
        <f t="shared" si="51"/>
        <v>20.3</v>
      </c>
      <c r="R382" s="18">
        <v>13.4</v>
      </c>
      <c r="S382" s="18">
        <v>20.3</v>
      </c>
      <c r="T382" s="18">
        <v>5.0999999999999996</v>
      </c>
      <c r="U382" s="56">
        <v>6</v>
      </c>
    </row>
    <row r="383" spans="1:21" x14ac:dyDescent="0.25">
      <c r="A383" s="49">
        <f t="shared" si="52"/>
        <v>2019</v>
      </c>
      <c r="B383" s="50">
        <f t="shared" si="55"/>
        <v>2</v>
      </c>
      <c r="C383" s="50">
        <f t="shared" si="56"/>
        <v>16</v>
      </c>
      <c r="D383" s="50">
        <f t="shared" si="53"/>
        <v>21</v>
      </c>
      <c r="E383" s="51">
        <f t="shared" si="54"/>
        <v>43512.874999999076</v>
      </c>
      <c r="F383" s="63">
        <v>6.3</v>
      </c>
      <c r="G383" s="17" t="s">
        <v>27</v>
      </c>
      <c r="H383" s="58">
        <v>5.8</v>
      </c>
      <c r="I383" s="67">
        <v>16.5</v>
      </c>
      <c r="J383" s="17" t="s">
        <v>27</v>
      </c>
      <c r="K383" s="71">
        <v>19.5</v>
      </c>
      <c r="N383" s="23">
        <f t="shared" si="48"/>
        <v>6.3</v>
      </c>
      <c r="O383" s="23">
        <f t="shared" si="49"/>
        <v>5.8</v>
      </c>
      <c r="P383" s="17">
        <f t="shared" si="50"/>
        <v>16.5</v>
      </c>
      <c r="Q383" s="17">
        <f t="shared" si="51"/>
        <v>19.5</v>
      </c>
      <c r="R383" s="18">
        <v>16.5</v>
      </c>
      <c r="S383" s="18">
        <v>19.5</v>
      </c>
      <c r="T383" s="18">
        <v>6.3</v>
      </c>
      <c r="U383" s="56">
        <v>5.8</v>
      </c>
    </row>
    <row r="384" spans="1:21" x14ac:dyDescent="0.25">
      <c r="A384" s="49">
        <f t="shared" si="52"/>
        <v>2019</v>
      </c>
      <c r="B384" s="50">
        <f t="shared" si="55"/>
        <v>2</v>
      </c>
      <c r="C384" s="50">
        <f t="shared" si="56"/>
        <v>16</v>
      </c>
      <c r="D384" s="50">
        <f t="shared" si="53"/>
        <v>22</v>
      </c>
      <c r="E384" s="51">
        <f t="shared" si="54"/>
        <v>43512.91666666574</v>
      </c>
      <c r="F384" s="63">
        <v>6.6</v>
      </c>
      <c r="G384" s="17" t="s">
        <v>27</v>
      </c>
      <c r="H384" s="58">
        <v>5.8</v>
      </c>
      <c r="I384" s="67">
        <v>15.4</v>
      </c>
      <c r="J384" s="17" t="s">
        <v>27</v>
      </c>
      <c r="K384" s="71">
        <v>19</v>
      </c>
      <c r="N384" s="23">
        <f t="shared" si="48"/>
        <v>6.6</v>
      </c>
      <c r="O384" s="23">
        <f t="shared" si="49"/>
        <v>5.8</v>
      </c>
      <c r="P384" s="17">
        <f t="shared" si="50"/>
        <v>15.4</v>
      </c>
      <c r="Q384" s="17">
        <f t="shared" si="51"/>
        <v>19</v>
      </c>
      <c r="R384" s="18">
        <v>15.4</v>
      </c>
      <c r="S384" s="18">
        <v>19</v>
      </c>
      <c r="T384" s="18">
        <v>6.6</v>
      </c>
      <c r="U384" s="56">
        <v>5.8</v>
      </c>
    </row>
    <row r="385" spans="1:21" x14ac:dyDescent="0.25">
      <c r="A385" s="49">
        <f t="shared" si="52"/>
        <v>2019</v>
      </c>
      <c r="B385" s="50">
        <f t="shared" si="55"/>
        <v>2</v>
      </c>
      <c r="C385" s="50">
        <f t="shared" si="56"/>
        <v>16</v>
      </c>
      <c r="D385" s="50">
        <f t="shared" si="53"/>
        <v>23</v>
      </c>
      <c r="E385" s="51">
        <f t="shared" si="54"/>
        <v>43512.958333332404</v>
      </c>
      <c r="F385" s="63">
        <v>4.2</v>
      </c>
      <c r="G385" s="17" t="s">
        <v>27</v>
      </c>
      <c r="H385" s="58">
        <v>5.7</v>
      </c>
      <c r="I385" s="67">
        <v>17.3</v>
      </c>
      <c r="J385" s="17" t="s">
        <v>27</v>
      </c>
      <c r="K385" s="71">
        <v>18.100000000000001</v>
      </c>
      <c r="N385" s="23">
        <f t="shared" si="48"/>
        <v>4.2</v>
      </c>
      <c r="O385" s="23">
        <f t="shared" si="49"/>
        <v>5.7</v>
      </c>
      <c r="P385" s="17">
        <f t="shared" si="50"/>
        <v>17.3</v>
      </c>
      <c r="Q385" s="17">
        <f t="shared" si="51"/>
        <v>18.100000000000001</v>
      </c>
      <c r="R385" s="18">
        <v>17.3</v>
      </c>
      <c r="S385" s="18">
        <v>18.100000000000001</v>
      </c>
      <c r="T385" s="18">
        <v>4.2</v>
      </c>
      <c r="U385" s="56">
        <v>5.7</v>
      </c>
    </row>
    <row r="386" spans="1:21" x14ac:dyDescent="0.25">
      <c r="A386" s="49">
        <f t="shared" si="52"/>
        <v>2019</v>
      </c>
      <c r="B386" s="50">
        <f t="shared" si="55"/>
        <v>2</v>
      </c>
      <c r="C386" s="50">
        <f t="shared" si="56"/>
        <v>17</v>
      </c>
      <c r="D386" s="50">
        <f t="shared" si="53"/>
        <v>0</v>
      </c>
      <c r="E386" s="51">
        <f t="shared" si="54"/>
        <v>43512.999999999069</v>
      </c>
      <c r="F386" s="63">
        <v>3.9</v>
      </c>
      <c r="G386" s="17" t="s">
        <v>27</v>
      </c>
      <c r="H386" s="58">
        <v>5.6</v>
      </c>
      <c r="I386" s="67">
        <v>17.8</v>
      </c>
      <c r="J386" s="17" t="s">
        <v>27</v>
      </c>
      <c r="K386" s="71">
        <v>16.7</v>
      </c>
      <c r="N386" s="23">
        <f t="shared" ref="N386:N449" si="57">IF(G386="Valid", F386, NA())</f>
        <v>3.9</v>
      </c>
      <c r="O386" s="23">
        <f t="shared" ref="O386:O449" si="58">IF(G386="Valid", H386, NA())</f>
        <v>5.6</v>
      </c>
      <c r="P386" s="17">
        <f t="shared" ref="P386:P449" si="59">IF(J386="Valid", I386, NA())</f>
        <v>17.8</v>
      </c>
      <c r="Q386" s="17">
        <f t="shared" ref="Q386:Q449" si="60">IF(J386="Valid", K386, NA())</f>
        <v>16.7</v>
      </c>
      <c r="R386" s="18">
        <v>17.8</v>
      </c>
      <c r="S386" s="18">
        <v>16.7</v>
      </c>
      <c r="T386" s="18">
        <v>3.9</v>
      </c>
      <c r="U386" s="56">
        <v>5.6</v>
      </c>
    </row>
    <row r="387" spans="1:21" x14ac:dyDescent="0.25">
      <c r="A387" s="49">
        <f t="shared" si="52"/>
        <v>2019</v>
      </c>
      <c r="B387" s="50">
        <f t="shared" si="55"/>
        <v>2</v>
      </c>
      <c r="C387" s="50">
        <f t="shared" si="56"/>
        <v>17</v>
      </c>
      <c r="D387" s="50">
        <f t="shared" si="53"/>
        <v>1</v>
      </c>
      <c r="E387" s="51">
        <f t="shared" si="54"/>
        <v>43513.041666665733</v>
      </c>
      <c r="F387" s="63">
        <v>4.4000000000000004</v>
      </c>
      <c r="G387" s="17" t="s">
        <v>27</v>
      </c>
      <c r="H387" s="58">
        <v>5.8</v>
      </c>
      <c r="I387" s="67">
        <v>16.8</v>
      </c>
      <c r="J387" s="17" t="s">
        <v>27</v>
      </c>
      <c r="K387" s="71">
        <v>16</v>
      </c>
      <c r="N387" s="23">
        <f t="shared" si="57"/>
        <v>4.4000000000000004</v>
      </c>
      <c r="O387" s="23">
        <f t="shared" si="58"/>
        <v>5.8</v>
      </c>
      <c r="P387" s="17">
        <f t="shared" si="59"/>
        <v>16.8</v>
      </c>
      <c r="Q387" s="17">
        <f t="shared" si="60"/>
        <v>16</v>
      </c>
      <c r="R387" s="18">
        <v>16.8</v>
      </c>
      <c r="S387" s="18">
        <v>16</v>
      </c>
      <c r="T387" s="18">
        <v>4.4000000000000004</v>
      </c>
      <c r="U387" s="56">
        <v>5.8</v>
      </c>
    </row>
    <row r="388" spans="1:21" x14ac:dyDescent="0.25">
      <c r="A388" s="49">
        <f t="shared" ref="A388:A451" si="61">A387</f>
        <v>2019</v>
      </c>
      <c r="B388" s="50">
        <f t="shared" si="55"/>
        <v>2</v>
      </c>
      <c r="C388" s="50">
        <f t="shared" si="56"/>
        <v>17</v>
      </c>
      <c r="D388" s="50">
        <f t="shared" ref="D388:D451" si="62">IF(D387=23,0,D387+1)</f>
        <v>2</v>
      </c>
      <c r="E388" s="51">
        <f t="shared" ref="E388:E451" si="63">E387+0.0416666666666666</f>
        <v>43513.083333332397</v>
      </c>
      <c r="F388" s="63">
        <v>3.8</v>
      </c>
      <c r="G388" s="17" t="s">
        <v>27</v>
      </c>
      <c r="H388" s="58">
        <v>5.7</v>
      </c>
      <c r="I388" s="67">
        <v>14.8</v>
      </c>
      <c r="J388" s="17" t="s">
        <v>27</v>
      </c>
      <c r="K388" s="71">
        <v>15.4</v>
      </c>
      <c r="N388" s="23">
        <f t="shared" si="57"/>
        <v>3.8</v>
      </c>
      <c r="O388" s="23">
        <f t="shared" si="58"/>
        <v>5.7</v>
      </c>
      <c r="P388" s="17">
        <f t="shared" si="59"/>
        <v>14.8</v>
      </c>
      <c r="Q388" s="17">
        <f t="shared" si="60"/>
        <v>15.4</v>
      </c>
      <c r="R388" s="18">
        <v>14.8</v>
      </c>
      <c r="S388" s="18">
        <v>15.4</v>
      </c>
      <c r="T388" s="18">
        <v>3.8</v>
      </c>
      <c r="U388" s="56">
        <v>5.7</v>
      </c>
    </row>
    <row r="389" spans="1:21" x14ac:dyDescent="0.25">
      <c r="A389" s="49">
        <f t="shared" si="61"/>
        <v>2019</v>
      </c>
      <c r="B389" s="50">
        <f t="shared" si="55"/>
        <v>2</v>
      </c>
      <c r="C389" s="50">
        <f t="shared" si="56"/>
        <v>17</v>
      </c>
      <c r="D389" s="50">
        <f t="shared" si="62"/>
        <v>3</v>
      </c>
      <c r="E389" s="51">
        <f t="shared" si="63"/>
        <v>43513.124999999061</v>
      </c>
      <c r="F389" s="63">
        <v>2.9</v>
      </c>
      <c r="G389" s="17" t="s">
        <v>27</v>
      </c>
      <c r="H389" s="58">
        <v>5.6</v>
      </c>
      <c r="I389" s="67">
        <v>11.2</v>
      </c>
      <c r="J389" s="17" t="s">
        <v>27</v>
      </c>
      <c r="K389" s="71">
        <v>14.5</v>
      </c>
      <c r="N389" s="23">
        <f t="shared" si="57"/>
        <v>2.9</v>
      </c>
      <c r="O389" s="23">
        <f t="shared" si="58"/>
        <v>5.6</v>
      </c>
      <c r="P389" s="17">
        <f t="shared" si="59"/>
        <v>11.2</v>
      </c>
      <c r="Q389" s="17">
        <f t="shared" si="60"/>
        <v>14.5</v>
      </c>
      <c r="R389" s="18">
        <v>11.2</v>
      </c>
      <c r="S389" s="18">
        <v>14.5</v>
      </c>
      <c r="T389" s="18">
        <v>2.9</v>
      </c>
      <c r="U389" s="56">
        <v>5.6</v>
      </c>
    </row>
    <row r="390" spans="1:21" x14ac:dyDescent="0.25">
      <c r="A390" s="49">
        <f t="shared" si="61"/>
        <v>2019</v>
      </c>
      <c r="B390" s="50">
        <f t="shared" si="55"/>
        <v>2</v>
      </c>
      <c r="C390" s="50">
        <f t="shared" si="56"/>
        <v>17</v>
      </c>
      <c r="D390" s="50">
        <f t="shared" si="62"/>
        <v>4</v>
      </c>
      <c r="E390" s="51">
        <f t="shared" si="63"/>
        <v>43513.166666665726</v>
      </c>
      <c r="F390" s="63">
        <v>4.4000000000000004</v>
      </c>
      <c r="G390" s="17" t="s">
        <v>27</v>
      </c>
      <c r="H390" s="58">
        <v>5.6</v>
      </c>
      <c r="I390" s="67">
        <v>11.5</v>
      </c>
      <c r="J390" s="17" t="s">
        <v>27</v>
      </c>
      <c r="K390" s="71">
        <v>14</v>
      </c>
      <c r="N390" s="23">
        <f t="shared" si="57"/>
        <v>4.4000000000000004</v>
      </c>
      <c r="O390" s="23">
        <f t="shared" si="58"/>
        <v>5.6</v>
      </c>
      <c r="P390" s="17">
        <f t="shared" si="59"/>
        <v>11.5</v>
      </c>
      <c r="Q390" s="17">
        <f t="shared" si="60"/>
        <v>14</v>
      </c>
      <c r="R390" s="18">
        <v>11.5</v>
      </c>
      <c r="S390" s="18">
        <v>14</v>
      </c>
      <c r="T390" s="18">
        <v>4.4000000000000004</v>
      </c>
      <c r="U390" s="56">
        <v>5.6</v>
      </c>
    </row>
    <row r="391" spans="1:21" x14ac:dyDescent="0.25">
      <c r="A391" s="49">
        <f t="shared" si="61"/>
        <v>2019</v>
      </c>
      <c r="B391" s="50">
        <f t="shared" si="55"/>
        <v>2</v>
      </c>
      <c r="C391" s="50">
        <f t="shared" si="56"/>
        <v>17</v>
      </c>
      <c r="D391" s="50">
        <f t="shared" si="62"/>
        <v>5</v>
      </c>
      <c r="E391" s="51">
        <f t="shared" si="63"/>
        <v>43513.20833333239</v>
      </c>
      <c r="F391" s="63">
        <v>5.9</v>
      </c>
      <c r="G391" s="17" t="s">
        <v>27</v>
      </c>
      <c r="H391" s="58">
        <v>5.7</v>
      </c>
      <c r="I391" s="67">
        <v>12.1</v>
      </c>
      <c r="J391" s="17" t="s">
        <v>27</v>
      </c>
      <c r="K391" s="71">
        <v>13.7</v>
      </c>
      <c r="N391" s="23">
        <f t="shared" si="57"/>
        <v>5.9</v>
      </c>
      <c r="O391" s="23">
        <f t="shared" si="58"/>
        <v>5.7</v>
      </c>
      <c r="P391" s="17">
        <f t="shared" si="59"/>
        <v>12.1</v>
      </c>
      <c r="Q391" s="17">
        <f t="shared" si="60"/>
        <v>13.7</v>
      </c>
      <c r="R391" s="18">
        <v>12.1</v>
      </c>
      <c r="S391" s="18">
        <v>13.7</v>
      </c>
      <c r="T391" s="18">
        <v>5.9</v>
      </c>
      <c r="U391" s="56">
        <v>5.7</v>
      </c>
    </row>
    <row r="392" spans="1:21" x14ac:dyDescent="0.25">
      <c r="A392" s="49">
        <f t="shared" si="61"/>
        <v>2019</v>
      </c>
      <c r="B392" s="50">
        <f t="shared" si="55"/>
        <v>2</v>
      </c>
      <c r="C392" s="50">
        <f t="shared" si="56"/>
        <v>17</v>
      </c>
      <c r="D392" s="50">
        <f t="shared" si="62"/>
        <v>6</v>
      </c>
      <c r="E392" s="51">
        <f t="shared" si="63"/>
        <v>43513.249999999054</v>
      </c>
      <c r="F392" s="63">
        <v>11.4</v>
      </c>
      <c r="G392" s="17" t="s">
        <v>27</v>
      </c>
      <c r="H392" s="58">
        <v>5.9</v>
      </c>
      <c r="I392" s="67">
        <v>37.1</v>
      </c>
      <c r="J392" s="17" t="s">
        <v>27</v>
      </c>
      <c r="K392" s="71">
        <v>14.5</v>
      </c>
      <c r="N392" s="23">
        <f t="shared" si="57"/>
        <v>11.4</v>
      </c>
      <c r="O392" s="23">
        <f t="shared" si="58"/>
        <v>5.9</v>
      </c>
      <c r="P392" s="17">
        <f t="shared" si="59"/>
        <v>37.1</v>
      </c>
      <c r="Q392" s="17">
        <f t="shared" si="60"/>
        <v>14.5</v>
      </c>
      <c r="R392" s="18">
        <v>37.1</v>
      </c>
      <c r="S392" s="18">
        <v>14.5</v>
      </c>
      <c r="T392" s="18">
        <v>11.4</v>
      </c>
      <c r="U392" s="56">
        <v>5.9</v>
      </c>
    </row>
    <row r="393" spans="1:21" x14ac:dyDescent="0.25">
      <c r="A393" s="49">
        <f t="shared" si="61"/>
        <v>2019</v>
      </c>
      <c r="B393" s="50">
        <f t="shared" si="55"/>
        <v>2</v>
      </c>
      <c r="C393" s="50">
        <f t="shared" si="56"/>
        <v>17</v>
      </c>
      <c r="D393" s="50">
        <f t="shared" si="62"/>
        <v>7</v>
      </c>
      <c r="E393" s="51">
        <f t="shared" si="63"/>
        <v>43513.291666665718</v>
      </c>
      <c r="F393" s="63">
        <v>4.5</v>
      </c>
      <c r="G393" s="17" t="s">
        <v>27</v>
      </c>
      <c r="H393" s="58">
        <v>5.8</v>
      </c>
      <c r="I393" s="67">
        <v>23.5</v>
      </c>
      <c r="J393" s="17" t="s">
        <v>27</v>
      </c>
      <c r="K393" s="71">
        <v>14.8</v>
      </c>
      <c r="N393" s="23">
        <f t="shared" si="57"/>
        <v>4.5</v>
      </c>
      <c r="O393" s="23">
        <f t="shared" si="58"/>
        <v>5.8</v>
      </c>
      <c r="P393" s="17">
        <f t="shared" si="59"/>
        <v>23.5</v>
      </c>
      <c r="Q393" s="17">
        <f t="shared" si="60"/>
        <v>14.8</v>
      </c>
      <c r="R393" s="18">
        <v>23.5</v>
      </c>
      <c r="S393" s="18">
        <v>14.8</v>
      </c>
      <c r="T393" s="18">
        <v>4.5</v>
      </c>
      <c r="U393" s="56">
        <v>5.8</v>
      </c>
    </row>
    <row r="394" spans="1:21" x14ac:dyDescent="0.25">
      <c r="A394" s="49">
        <f t="shared" si="61"/>
        <v>2019</v>
      </c>
      <c r="B394" s="50">
        <f t="shared" si="55"/>
        <v>2</v>
      </c>
      <c r="C394" s="50">
        <f t="shared" si="56"/>
        <v>17</v>
      </c>
      <c r="D394" s="50">
        <f t="shared" si="62"/>
        <v>8</v>
      </c>
      <c r="E394" s="51">
        <f t="shared" si="63"/>
        <v>43513.333333332383</v>
      </c>
      <c r="F394" s="63">
        <v>4.8</v>
      </c>
      <c r="G394" s="17" t="s">
        <v>27</v>
      </c>
      <c r="H394" s="58">
        <v>6</v>
      </c>
      <c r="I394" s="67">
        <v>14.9</v>
      </c>
      <c r="J394" s="17" t="s">
        <v>27</v>
      </c>
      <c r="K394" s="71">
        <v>15.2</v>
      </c>
      <c r="N394" s="23">
        <f t="shared" si="57"/>
        <v>4.8</v>
      </c>
      <c r="O394" s="23">
        <f t="shared" si="58"/>
        <v>6</v>
      </c>
      <c r="P394" s="17">
        <f t="shared" si="59"/>
        <v>14.9</v>
      </c>
      <c r="Q394" s="17">
        <f t="shared" si="60"/>
        <v>15.2</v>
      </c>
      <c r="R394" s="18">
        <v>14.9</v>
      </c>
      <c r="S394" s="18">
        <v>15.2</v>
      </c>
      <c r="T394" s="18">
        <v>4.8</v>
      </c>
      <c r="U394" s="56">
        <v>6</v>
      </c>
    </row>
    <row r="395" spans="1:21" x14ac:dyDescent="0.25">
      <c r="A395" s="49">
        <f t="shared" si="61"/>
        <v>2019</v>
      </c>
      <c r="B395" s="50">
        <f t="shared" si="55"/>
        <v>2</v>
      </c>
      <c r="C395" s="50">
        <f t="shared" si="56"/>
        <v>17</v>
      </c>
      <c r="D395" s="50">
        <f t="shared" si="62"/>
        <v>9</v>
      </c>
      <c r="E395" s="51">
        <f t="shared" si="63"/>
        <v>43513.374999999047</v>
      </c>
      <c r="F395" s="63">
        <v>7.4</v>
      </c>
      <c r="G395" s="17" t="s">
        <v>27</v>
      </c>
      <c r="H395" s="58">
        <v>6.1</v>
      </c>
      <c r="I395" s="67">
        <v>21.6</v>
      </c>
      <c r="J395" s="17" t="s">
        <v>27</v>
      </c>
      <c r="K395" s="71">
        <v>15.7</v>
      </c>
      <c r="N395" s="23">
        <f t="shared" si="57"/>
        <v>7.4</v>
      </c>
      <c r="O395" s="23">
        <f t="shared" si="58"/>
        <v>6.1</v>
      </c>
      <c r="P395" s="17">
        <f t="shared" si="59"/>
        <v>21.6</v>
      </c>
      <c r="Q395" s="17">
        <f t="shared" si="60"/>
        <v>15.7</v>
      </c>
      <c r="R395" s="18">
        <v>21.6</v>
      </c>
      <c r="S395" s="18">
        <v>15.7</v>
      </c>
      <c r="T395" s="18">
        <v>7.4</v>
      </c>
      <c r="U395" s="56">
        <v>6.1</v>
      </c>
    </row>
    <row r="396" spans="1:21" x14ac:dyDescent="0.25">
      <c r="A396" s="49">
        <f t="shared" si="61"/>
        <v>2019</v>
      </c>
      <c r="B396" s="50">
        <f t="shared" si="55"/>
        <v>2</v>
      </c>
      <c r="C396" s="50">
        <f t="shared" si="56"/>
        <v>17</v>
      </c>
      <c r="D396" s="50">
        <f t="shared" si="62"/>
        <v>10</v>
      </c>
      <c r="E396" s="51">
        <f t="shared" si="63"/>
        <v>43513.416666665711</v>
      </c>
      <c r="F396" s="63">
        <v>11.3</v>
      </c>
      <c r="G396" s="17" t="s">
        <v>27</v>
      </c>
      <c r="H396" s="58">
        <v>6.6</v>
      </c>
      <c r="I396" s="67">
        <v>24.4</v>
      </c>
      <c r="J396" s="17" t="s">
        <v>27</v>
      </c>
      <c r="K396" s="71">
        <v>16.5</v>
      </c>
      <c r="N396" s="23">
        <f t="shared" si="57"/>
        <v>11.3</v>
      </c>
      <c r="O396" s="23">
        <f t="shared" si="58"/>
        <v>6.6</v>
      </c>
      <c r="P396" s="17">
        <f t="shared" si="59"/>
        <v>24.4</v>
      </c>
      <c r="Q396" s="17">
        <f t="shared" si="60"/>
        <v>16.5</v>
      </c>
      <c r="R396" s="18">
        <v>24.4</v>
      </c>
      <c r="S396" s="18">
        <v>16.5</v>
      </c>
      <c r="T396" s="18">
        <v>11.3</v>
      </c>
      <c r="U396" s="56">
        <v>6.6</v>
      </c>
    </row>
    <row r="397" spans="1:21" x14ac:dyDescent="0.25">
      <c r="A397" s="49">
        <f t="shared" si="61"/>
        <v>2019</v>
      </c>
      <c r="B397" s="50">
        <f t="shared" si="55"/>
        <v>2</v>
      </c>
      <c r="C397" s="50">
        <f t="shared" si="56"/>
        <v>17</v>
      </c>
      <c r="D397" s="50">
        <f t="shared" si="62"/>
        <v>11</v>
      </c>
      <c r="E397" s="51">
        <f t="shared" si="63"/>
        <v>43513.458333332375</v>
      </c>
      <c r="F397" s="63">
        <v>13.2</v>
      </c>
      <c r="G397" s="17" t="s">
        <v>27</v>
      </c>
      <c r="H397" s="58">
        <v>6.9</v>
      </c>
      <c r="I397" s="67">
        <v>24.8</v>
      </c>
      <c r="J397" s="17" t="s">
        <v>27</v>
      </c>
      <c r="K397" s="71">
        <v>17.100000000000001</v>
      </c>
      <c r="N397" s="23">
        <f t="shared" si="57"/>
        <v>13.2</v>
      </c>
      <c r="O397" s="23">
        <f t="shared" si="58"/>
        <v>6.9</v>
      </c>
      <c r="P397" s="17">
        <f t="shared" si="59"/>
        <v>24.8</v>
      </c>
      <c r="Q397" s="17">
        <f t="shared" si="60"/>
        <v>17.100000000000001</v>
      </c>
      <c r="R397" s="18">
        <v>24.8</v>
      </c>
      <c r="S397" s="18">
        <v>17.100000000000001</v>
      </c>
      <c r="T397" s="18">
        <v>13.2</v>
      </c>
      <c r="U397" s="56">
        <v>6.9</v>
      </c>
    </row>
    <row r="398" spans="1:21" x14ac:dyDescent="0.25">
      <c r="A398" s="49">
        <f t="shared" si="61"/>
        <v>2019</v>
      </c>
      <c r="B398" s="50">
        <f t="shared" si="55"/>
        <v>2</v>
      </c>
      <c r="C398" s="50">
        <f t="shared" si="56"/>
        <v>17</v>
      </c>
      <c r="D398" s="50">
        <f t="shared" si="62"/>
        <v>12</v>
      </c>
      <c r="E398" s="51">
        <f t="shared" si="63"/>
        <v>43513.49999999904</v>
      </c>
      <c r="F398" s="63">
        <v>18.399999999999999</v>
      </c>
      <c r="G398" s="17" t="s">
        <v>27</v>
      </c>
      <c r="H398" s="58">
        <v>7.3</v>
      </c>
      <c r="I398" s="67">
        <v>28.1</v>
      </c>
      <c r="J398" s="17" t="s">
        <v>27</v>
      </c>
      <c r="K398" s="71">
        <v>17.7</v>
      </c>
      <c r="N398" s="23">
        <f t="shared" si="57"/>
        <v>18.399999999999999</v>
      </c>
      <c r="O398" s="23">
        <f t="shared" si="58"/>
        <v>7.3</v>
      </c>
      <c r="P398" s="17">
        <f t="shared" si="59"/>
        <v>28.1</v>
      </c>
      <c r="Q398" s="17">
        <f t="shared" si="60"/>
        <v>17.7</v>
      </c>
      <c r="R398" s="18">
        <v>28.1</v>
      </c>
      <c r="S398" s="18">
        <v>17.7</v>
      </c>
      <c r="T398" s="18">
        <v>18.399999999999999</v>
      </c>
      <c r="U398" s="56">
        <v>7.3</v>
      </c>
    </row>
    <row r="399" spans="1:21" x14ac:dyDescent="0.25">
      <c r="A399" s="49">
        <f t="shared" si="61"/>
        <v>2019</v>
      </c>
      <c r="B399" s="50">
        <f t="shared" si="55"/>
        <v>2</v>
      </c>
      <c r="C399" s="50">
        <f t="shared" si="56"/>
        <v>17</v>
      </c>
      <c r="D399" s="50">
        <f t="shared" si="62"/>
        <v>13</v>
      </c>
      <c r="E399" s="51">
        <f t="shared" si="63"/>
        <v>43513.541666665704</v>
      </c>
      <c r="F399" s="63">
        <v>16</v>
      </c>
      <c r="G399" s="17" t="s">
        <v>27</v>
      </c>
      <c r="H399" s="58">
        <v>7.7</v>
      </c>
      <c r="I399" s="67">
        <v>26.7</v>
      </c>
      <c r="J399" s="17" t="s">
        <v>27</v>
      </c>
      <c r="K399" s="71">
        <v>18.3</v>
      </c>
      <c r="N399" s="23">
        <f t="shared" si="57"/>
        <v>16</v>
      </c>
      <c r="O399" s="23">
        <f t="shared" si="58"/>
        <v>7.7</v>
      </c>
      <c r="P399" s="17">
        <f t="shared" si="59"/>
        <v>26.7</v>
      </c>
      <c r="Q399" s="17">
        <f t="shared" si="60"/>
        <v>18.3</v>
      </c>
      <c r="R399" s="18">
        <v>26.7</v>
      </c>
      <c r="S399" s="18">
        <v>18.3</v>
      </c>
      <c r="T399" s="18">
        <v>16</v>
      </c>
      <c r="U399" s="56">
        <v>7.7</v>
      </c>
    </row>
    <row r="400" spans="1:21" x14ac:dyDescent="0.25">
      <c r="A400" s="49">
        <f t="shared" si="61"/>
        <v>2019</v>
      </c>
      <c r="B400" s="50">
        <f t="shared" si="55"/>
        <v>2</v>
      </c>
      <c r="C400" s="50">
        <f t="shared" si="56"/>
        <v>17</v>
      </c>
      <c r="D400" s="50">
        <f t="shared" si="62"/>
        <v>14</v>
      </c>
      <c r="E400" s="51">
        <f t="shared" si="63"/>
        <v>43513.583333332368</v>
      </c>
      <c r="F400" s="63">
        <v>19.600000000000001</v>
      </c>
      <c r="G400" s="17" t="s">
        <v>27</v>
      </c>
      <c r="H400" s="58">
        <v>8.1</v>
      </c>
      <c r="I400" s="67">
        <v>30.6</v>
      </c>
      <c r="J400" s="17" t="s">
        <v>27</v>
      </c>
      <c r="K400" s="71">
        <v>18.899999999999999</v>
      </c>
      <c r="N400" s="23">
        <f t="shared" si="57"/>
        <v>19.600000000000001</v>
      </c>
      <c r="O400" s="23">
        <f t="shared" si="58"/>
        <v>8.1</v>
      </c>
      <c r="P400" s="17">
        <f t="shared" si="59"/>
        <v>30.6</v>
      </c>
      <c r="Q400" s="17">
        <f t="shared" si="60"/>
        <v>18.899999999999999</v>
      </c>
      <c r="R400" s="18">
        <v>30.6</v>
      </c>
      <c r="S400" s="18">
        <v>18.899999999999999</v>
      </c>
      <c r="T400" s="18">
        <v>19.600000000000001</v>
      </c>
      <c r="U400" s="56">
        <v>8.1</v>
      </c>
    </row>
    <row r="401" spans="1:21" x14ac:dyDescent="0.25">
      <c r="A401" s="49">
        <f t="shared" si="61"/>
        <v>2019</v>
      </c>
      <c r="B401" s="50">
        <f t="shared" si="55"/>
        <v>2</v>
      </c>
      <c r="C401" s="50">
        <f t="shared" si="56"/>
        <v>17</v>
      </c>
      <c r="D401" s="50">
        <f t="shared" si="62"/>
        <v>15</v>
      </c>
      <c r="E401" s="51">
        <f t="shared" si="63"/>
        <v>43513.624999999032</v>
      </c>
      <c r="F401" s="63">
        <v>20.6</v>
      </c>
      <c r="G401" s="17" t="s">
        <v>27</v>
      </c>
      <c r="H401" s="58">
        <v>8.5</v>
      </c>
      <c r="I401" s="67">
        <v>32.6</v>
      </c>
      <c r="J401" s="17" t="s">
        <v>27</v>
      </c>
      <c r="K401" s="71">
        <v>19.5</v>
      </c>
      <c r="N401" s="23">
        <f t="shared" si="57"/>
        <v>20.6</v>
      </c>
      <c r="O401" s="23">
        <f t="shared" si="58"/>
        <v>8.5</v>
      </c>
      <c r="P401" s="17">
        <f t="shared" si="59"/>
        <v>32.6</v>
      </c>
      <c r="Q401" s="17">
        <f t="shared" si="60"/>
        <v>19.5</v>
      </c>
      <c r="R401" s="18">
        <v>32.6</v>
      </c>
      <c r="S401" s="18">
        <v>19.5</v>
      </c>
      <c r="T401" s="18">
        <v>20.6</v>
      </c>
      <c r="U401" s="56">
        <v>8.5</v>
      </c>
    </row>
    <row r="402" spans="1:21" x14ac:dyDescent="0.25">
      <c r="A402" s="49">
        <f t="shared" si="61"/>
        <v>2019</v>
      </c>
      <c r="B402" s="50">
        <f t="shared" si="55"/>
        <v>2</v>
      </c>
      <c r="C402" s="50">
        <f t="shared" si="56"/>
        <v>17</v>
      </c>
      <c r="D402" s="50">
        <f t="shared" si="62"/>
        <v>16</v>
      </c>
      <c r="E402" s="51">
        <f t="shared" si="63"/>
        <v>43513.666666665697</v>
      </c>
      <c r="F402" s="63">
        <v>19</v>
      </c>
      <c r="G402" s="17" t="s">
        <v>27</v>
      </c>
      <c r="H402" s="58">
        <v>8.9</v>
      </c>
      <c r="I402" s="67">
        <v>29.2</v>
      </c>
      <c r="J402" s="17" t="s">
        <v>27</v>
      </c>
      <c r="K402" s="71">
        <v>20.100000000000001</v>
      </c>
      <c r="N402" s="23">
        <f t="shared" si="57"/>
        <v>19</v>
      </c>
      <c r="O402" s="23">
        <f t="shared" si="58"/>
        <v>8.9</v>
      </c>
      <c r="P402" s="17">
        <f t="shared" si="59"/>
        <v>29.2</v>
      </c>
      <c r="Q402" s="17">
        <f t="shared" si="60"/>
        <v>20.100000000000001</v>
      </c>
      <c r="R402" s="18">
        <v>29.2</v>
      </c>
      <c r="S402" s="18">
        <v>20.100000000000001</v>
      </c>
      <c r="T402" s="18">
        <v>19</v>
      </c>
      <c r="U402" s="56">
        <v>8.9</v>
      </c>
    </row>
    <row r="403" spans="1:21" x14ac:dyDescent="0.25">
      <c r="A403" s="49">
        <f t="shared" si="61"/>
        <v>2019</v>
      </c>
      <c r="B403" s="50">
        <f t="shared" si="55"/>
        <v>2</v>
      </c>
      <c r="C403" s="50">
        <f t="shared" si="56"/>
        <v>17</v>
      </c>
      <c r="D403" s="50">
        <f t="shared" si="62"/>
        <v>17</v>
      </c>
      <c r="E403" s="51">
        <f t="shared" si="63"/>
        <v>43513.708333332361</v>
      </c>
      <c r="F403" s="63">
        <v>17.8</v>
      </c>
      <c r="G403" s="17" t="s">
        <v>27</v>
      </c>
      <c r="H403" s="58">
        <v>9.5</v>
      </c>
      <c r="I403" s="67">
        <v>28.4</v>
      </c>
      <c r="J403" s="17" t="s">
        <v>27</v>
      </c>
      <c r="K403" s="71">
        <v>21</v>
      </c>
      <c r="N403" s="23">
        <f t="shared" si="57"/>
        <v>17.8</v>
      </c>
      <c r="O403" s="23">
        <f t="shared" si="58"/>
        <v>9.5</v>
      </c>
      <c r="P403" s="17">
        <f t="shared" si="59"/>
        <v>28.4</v>
      </c>
      <c r="Q403" s="17">
        <f t="shared" si="60"/>
        <v>21</v>
      </c>
      <c r="R403" s="18">
        <v>28.4</v>
      </c>
      <c r="S403" s="18">
        <v>21</v>
      </c>
      <c r="T403" s="18">
        <v>17.8</v>
      </c>
      <c r="U403" s="56">
        <v>9.5</v>
      </c>
    </row>
    <row r="404" spans="1:21" x14ac:dyDescent="0.25">
      <c r="A404" s="49">
        <f t="shared" si="61"/>
        <v>2019</v>
      </c>
      <c r="B404" s="50">
        <f t="shared" si="55"/>
        <v>2</v>
      </c>
      <c r="C404" s="50">
        <f t="shared" si="56"/>
        <v>17</v>
      </c>
      <c r="D404" s="50">
        <f t="shared" si="62"/>
        <v>18</v>
      </c>
      <c r="E404" s="51">
        <f t="shared" si="63"/>
        <v>43513.749999999025</v>
      </c>
      <c r="F404" s="63">
        <v>16.899999999999999</v>
      </c>
      <c r="G404" s="17" t="s">
        <v>27</v>
      </c>
      <c r="H404" s="58">
        <v>9.9</v>
      </c>
      <c r="I404" s="67">
        <v>24.9</v>
      </c>
      <c r="J404" s="17" t="s">
        <v>27</v>
      </c>
      <c r="K404" s="71">
        <v>21.5</v>
      </c>
      <c r="N404" s="23">
        <f t="shared" si="57"/>
        <v>16.899999999999999</v>
      </c>
      <c r="O404" s="23">
        <f t="shared" si="58"/>
        <v>9.9</v>
      </c>
      <c r="P404" s="17">
        <f t="shared" si="59"/>
        <v>24.9</v>
      </c>
      <c r="Q404" s="17">
        <f t="shared" si="60"/>
        <v>21.5</v>
      </c>
      <c r="R404" s="18">
        <v>24.9</v>
      </c>
      <c r="S404" s="18">
        <v>21.5</v>
      </c>
      <c r="T404" s="18">
        <v>16.899999999999999</v>
      </c>
      <c r="U404" s="56">
        <v>9.9</v>
      </c>
    </row>
    <row r="405" spans="1:21" x14ac:dyDescent="0.25">
      <c r="A405" s="49">
        <f t="shared" si="61"/>
        <v>2019</v>
      </c>
      <c r="B405" s="50">
        <f t="shared" si="55"/>
        <v>2</v>
      </c>
      <c r="C405" s="50">
        <f t="shared" si="56"/>
        <v>17</v>
      </c>
      <c r="D405" s="50">
        <f t="shared" si="62"/>
        <v>19</v>
      </c>
      <c r="E405" s="51">
        <f t="shared" si="63"/>
        <v>43513.791666665689</v>
      </c>
      <c r="F405" s="63">
        <v>14.3</v>
      </c>
      <c r="G405" s="17" t="s">
        <v>27</v>
      </c>
      <c r="H405" s="58">
        <v>10.3</v>
      </c>
      <c r="I405" s="67">
        <v>23.2</v>
      </c>
      <c r="J405" s="17" t="s">
        <v>27</v>
      </c>
      <c r="K405" s="71">
        <v>22</v>
      </c>
      <c r="N405" s="23">
        <f t="shared" si="57"/>
        <v>14.3</v>
      </c>
      <c r="O405" s="23">
        <f t="shared" si="58"/>
        <v>10.3</v>
      </c>
      <c r="P405" s="17">
        <f t="shared" si="59"/>
        <v>23.2</v>
      </c>
      <c r="Q405" s="17">
        <f t="shared" si="60"/>
        <v>22</v>
      </c>
      <c r="R405" s="18">
        <v>23.2</v>
      </c>
      <c r="S405" s="18">
        <v>22</v>
      </c>
      <c r="T405" s="18">
        <v>14.3</v>
      </c>
      <c r="U405" s="56">
        <v>10.3</v>
      </c>
    </row>
    <row r="406" spans="1:21" x14ac:dyDescent="0.25">
      <c r="A406" s="49">
        <f t="shared" si="61"/>
        <v>2019</v>
      </c>
      <c r="B406" s="50">
        <f t="shared" si="55"/>
        <v>2</v>
      </c>
      <c r="C406" s="50">
        <f t="shared" si="56"/>
        <v>17</v>
      </c>
      <c r="D406" s="50">
        <f t="shared" si="62"/>
        <v>20</v>
      </c>
      <c r="E406" s="51">
        <f t="shared" si="63"/>
        <v>43513.833333332354</v>
      </c>
      <c r="F406" s="63">
        <v>13.2</v>
      </c>
      <c r="G406" s="17" t="s">
        <v>27</v>
      </c>
      <c r="H406" s="58">
        <v>10.5</v>
      </c>
      <c r="I406" s="67">
        <v>22.1</v>
      </c>
      <c r="J406" s="17" t="s">
        <v>27</v>
      </c>
      <c r="K406" s="71">
        <v>22.2</v>
      </c>
      <c r="N406" s="23">
        <f t="shared" si="57"/>
        <v>13.2</v>
      </c>
      <c r="O406" s="23">
        <f t="shared" si="58"/>
        <v>10.5</v>
      </c>
      <c r="P406" s="17">
        <f t="shared" si="59"/>
        <v>22.1</v>
      </c>
      <c r="Q406" s="17">
        <f t="shared" si="60"/>
        <v>22.2</v>
      </c>
      <c r="R406" s="18">
        <v>22.1</v>
      </c>
      <c r="S406" s="18">
        <v>22.2</v>
      </c>
      <c r="T406" s="18">
        <v>13.2</v>
      </c>
      <c r="U406" s="56">
        <v>10.5</v>
      </c>
    </row>
    <row r="407" spans="1:21" x14ac:dyDescent="0.25">
      <c r="A407" s="49">
        <f t="shared" si="61"/>
        <v>2019</v>
      </c>
      <c r="B407" s="50">
        <f t="shared" si="55"/>
        <v>2</v>
      </c>
      <c r="C407" s="50">
        <f t="shared" si="56"/>
        <v>17</v>
      </c>
      <c r="D407" s="50">
        <f t="shared" si="62"/>
        <v>21</v>
      </c>
      <c r="E407" s="51">
        <f t="shared" si="63"/>
        <v>43513.874999999018</v>
      </c>
      <c r="F407" s="63">
        <v>11.5</v>
      </c>
      <c r="G407" s="17" t="s">
        <v>27</v>
      </c>
      <c r="H407" s="58">
        <v>10.7</v>
      </c>
      <c r="I407" s="67">
        <v>22.4</v>
      </c>
      <c r="J407" s="17" t="s">
        <v>27</v>
      </c>
      <c r="K407" s="71">
        <v>22.3</v>
      </c>
      <c r="N407" s="23">
        <f t="shared" si="57"/>
        <v>11.5</v>
      </c>
      <c r="O407" s="23">
        <f t="shared" si="58"/>
        <v>10.7</v>
      </c>
      <c r="P407" s="17">
        <f t="shared" si="59"/>
        <v>22.4</v>
      </c>
      <c r="Q407" s="17">
        <f t="shared" si="60"/>
        <v>22.3</v>
      </c>
      <c r="R407" s="18">
        <v>22.4</v>
      </c>
      <c r="S407" s="18">
        <v>22.3</v>
      </c>
      <c r="T407" s="18">
        <v>11.5</v>
      </c>
      <c r="U407" s="56">
        <v>10.7</v>
      </c>
    </row>
    <row r="408" spans="1:21" x14ac:dyDescent="0.25">
      <c r="A408" s="49">
        <f t="shared" si="61"/>
        <v>2019</v>
      </c>
      <c r="B408" s="50">
        <f t="shared" si="55"/>
        <v>2</v>
      </c>
      <c r="C408" s="50">
        <f t="shared" si="56"/>
        <v>17</v>
      </c>
      <c r="D408" s="50">
        <f t="shared" si="62"/>
        <v>22</v>
      </c>
      <c r="E408" s="51">
        <f t="shared" si="63"/>
        <v>43513.916666665682</v>
      </c>
      <c r="F408" s="63">
        <v>12.1</v>
      </c>
      <c r="G408" s="17" t="s">
        <v>27</v>
      </c>
      <c r="H408" s="58">
        <v>10.9</v>
      </c>
      <c r="I408" s="67">
        <v>24.2</v>
      </c>
      <c r="J408" s="17" t="s">
        <v>27</v>
      </c>
      <c r="K408" s="71">
        <v>22.6</v>
      </c>
      <c r="N408" s="23">
        <f t="shared" si="57"/>
        <v>12.1</v>
      </c>
      <c r="O408" s="23">
        <f t="shared" si="58"/>
        <v>10.9</v>
      </c>
      <c r="P408" s="17">
        <f t="shared" si="59"/>
        <v>24.2</v>
      </c>
      <c r="Q408" s="17">
        <f t="shared" si="60"/>
        <v>22.6</v>
      </c>
      <c r="R408" s="18">
        <v>24.2</v>
      </c>
      <c r="S408" s="18">
        <v>22.6</v>
      </c>
      <c r="T408" s="18">
        <v>12.1</v>
      </c>
      <c r="U408" s="56">
        <v>10.9</v>
      </c>
    </row>
    <row r="409" spans="1:21" x14ac:dyDescent="0.25">
      <c r="A409" s="49">
        <f t="shared" si="61"/>
        <v>2019</v>
      </c>
      <c r="B409" s="50">
        <f t="shared" si="55"/>
        <v>2</v>
      </c>
      <c r="C409" s="50">
        <f t="shared" si="56"/>
        <v>17</v>
      </c>
      <c r="D409" s="50">
        <f t="shared" si="62"/>
        <v>23</v>
      </c>
      <c r="E409" s="51">
        <f t="shared" si="63"/>
        <v>43513.958333332346</v>
      </c>
      <c r="F409" s="63">
        <v>14.1</v>
      </c>
      <c r="G409" s="17" t="s">
        <v>27</v>
      </c>
      <c r="H409" s="58">
        <v>11.2</v>
      </c>
      <c r="I409" s="67">
        <v>32.9</v>
      </c>
      <c r="J409" s="17" t="s">
        <v>27</v>
      </c>
      <c r="K409" s="71">
        <v>23</v>
      </c>
      <c r="N409" s="23">
        <f t="shared" si="57"/>
        <v>14.1</v>
      </c>
      <c r="O409" s="23">
        <f t="shared" si="58"/>
        <v>11.2</v>
      </c>
      <c r="P409" s="17">
        <f t="shared" si="59"/>
        <v>32.9</v>
      </c>
      <c r="Q409" s="17">
        <f t="shared" si="60"/>
        <v>23</v>
      </c>
      <c r="R409" s="18">
        <v>32.9</v>
      </c>
      <c r="S409" s="18">
        <v>23</v>
      </c>
      <c r="T409" s="18">
        <v>14.1</v>
      </c>
      <c r="U409" s="56">
        <v>11.2</v>
      </c>
    </row>
    <row r="410" spans="1:21" x14ac:dyDescent="0.25">
      <c r="A410" s="49">
        <f t="shared" si="61"/>
        <v>2019</v>
      </c>
      <c r="B410" s="50">
        <f t="shared" si="55"/>
        <v>2</v>
      </c>
      <c r="C410" s="50">
        <f t="shared" si="56"/>
        <v>18</v>
      </c>
      <c r="D410" s="50">
        <f t="shared" si="62"/>
        <v>0</v>
      </c>
      <c r="E410" s="51">
        <f t="shared" si="63"/>
        <v>43513.99999999901</v>
      </c>
      <c r="F410" s="63">
        <v>13.9</v>
      </c>
      <c r="G410" s="17" t="s">
        <v>27</v>
      </c>
      <c r="H410" s="58">
        <v>11.6</v>
      </c>
      <c r="I410" s="67">
        <v>36.200000000000003</v>
      </c>
      <c r="J410" s="17" t="s">
        <v>27</v>
      </c>
      <c r="K410" s="71">
        <v>23.7</v>
      </c>
      <c r="N410" s="23">
        <f t="shared" si="57"/>
        <v>13.9</v>
      </c>
      <c r="O410" s="23">
        <f t="shared" si="58"/>
        <v>11.6</v>
      </c>
      <c r="P410" s="17">
        <f t="shared" si="59"/>
        <v>36.200000000000003</v>
      </c>
      <c r="Q410" s="17">
        <f t="shared" si="60"/>
        <v>23.7</v>
      </c>
      <c r="R410" s="18">
        <v>36.200000000000003</v>
      </c>
      <c r="S410" s="18">
        <v>23.7</v>
      </c>
      <c r="T410" s="18">
        <v>13.9</v>
      </c>
      <c r="U410" s="56">
        <v>11.6</v>
      </c>
    </row>
    <row r="411" spans="1:21" x14ac:dyDescent="0.25">
      <c r="A411" s="49">
        <f t="shared" si="61"/>
        <v>2019</v>
      </c>
      <c r="B411" s="50">
        <f t="shared" ref="B411:B474" si="64">B410</f>
        <v>2</v>
      </c>
      <c r="C411" s="50">
        <f t="shared" ref="C411:C474" si="65">C387+1</f>
        <v>18</v>
      </c>
      <c r="D411" s="50">
        <f t="shared" si="62"/>
        <v>1</v>
      </c>
      <c r="E411" s="51">
        <f t="shared" si="63"/>
        <v>43514.041666665675</v>
      </c>
      <c r="F411" s="63">
        <v>11</v>
      </c>
      <c r="G411" s="17" t="s">
        <v>27</v>
      </c>
      <c r="H411" s="58">
        <v>11.9</v>
      </c>
      <c r="I411" s="67">
        <v>32.9</v>
      </c>
      <c r="J411" s="17" t="s">
        <v>27</v>
      </c>
      <c r="K411" s="71">
        <v>24.5</v>
      </c>
      <c r="N411" s="23">
        <f t="shared" si="57"/>
        <v>11</v>
      </c>
      <c r="O411" s="23">
        <f t="shared" si="58"/>
        <v>11.9</v>
      </c>
      <c r="P411" s="17">
        <f t="shared" si="59"/>
        <v>32.9</v>
      </c>
      <c r="Q411" s="17">
        <f t="shared" si="60"/>
        <v>24.5</v>
      </c>
      <c r="R411" s="18">
        <v>32.9</v>
      </c>
      <c r="S411" s="18">
        <v>24.5</v>
      </c>
      <c r="T411" s="18">
        <v>11</v>
      </c>
      <c r="U411" s="56">
        <v>11.9</v>
      </c>
    </row>
    <row r="412" spans="1:21" x14ac:dyDescent="0.25">
      <c r="A412" s="49">
        <f t="shared" si="61"/>
        <v>2019</v>
      </c>
      <c r="B412" s="50">
        <f t="shared" si="64"/>
        <v>2</v>
      </c>
      <c r="C412" s="50">
        <f t="shared" si="65"/>
        <v>18</v>
      </c>
      <c r="D412" s="50">
        <f t="shared" si="62"/>
        <v>2</v>
      </c>
      <c r="E412" s="51">
        <f t="shared" si="63"/>
        <v>43514.083333332339</v>
      </c>
      <c r="F412" s="63">
        <v>10</v>
      </c>
      <c r="G412" s="17" t="s">
        <v>27</v>
      </c>
      <c r="H412" s="58">
        <v>12.2</v>
      </c>
      <c r="I412" s="67">
        <v>26.8</v>
      </c>
      <c r="J412" s="17" t="s">
        <v>27</v>
      </c>
      <c r="K412" s="71">
        <v>25.1</v>
      </c>
      <c r="N412" s="23">
        <f t="shared" si="57"/>
        <v>10</v>
      </c>
      <c r="O412" s="23">
        <f t="shared" si="58"/>
        <v>12.2</v>
      </c>
      <c r="P412" s="17">
        <f t="shared" si="59"/>
        <v>26.8</v>
      </c>
      <c r="Q412" s="17">
        <f t="shared" si="60"/>
        <v>25.1</v>
      </c>
      <c r="R412" s="18">
        <v>26.8</v>
      </c>
      <c r="S412" s="18">
        <v>25.1</v>
      </c>
      <c r="T412" s="18">
        <v>10</v>
      </c>
      <c r="U412" s="56">
        <v>12.2</v>
      </c>
    </row>
    <row r="413" spans="1:21" x14ac:dyDescent="0.25">
      <c r="A413" s="49">
        <f t="shared" si="61"/>
        <v>2019</v>
      </c>
      <c r="B413" s="50">
        <f t="shared" si="64"/>
        <v>2</v>
      </c>
      <c r="C413" s="50">
        <f t="shared" si="65"/>
        <v>18</v>
      </c>
      <c r="D413" s="50">
        <f t="shared" si="62"/>
        <v>3</v>
      </c>
      <c r="E413" s="51">
        <f t="shared" si="63"/>
        <v>43514.124999999003</v>
      </c>
      <c r="F413" s="63">
        <v>7.4</v>
      </c>
      <c r="G413" s="17" t="s">
        <v>27</v>
      </c>
      <c r="H413" s="58">
        <v>12.3</v>
      </c>
      <c r="I413" s="67">
        <v>21.1</v>
      </c>
      <c r="J413" s="17" t="s">
        <v>27</v>
      </c>
      <c r="K413" s="71">
        <v>25.4</v>
      </c>
      <c r="N413" s="23">
        <f t="shared" si="57"/>
        <v>7.4</v>
      </c>
      <c r="O413" s="23">
        <f t="shared" si="58"/>
        <v>12.3</v>
      </c>
      <c r="P413" s="17">
        <f t="shared" si="59"/>
        <v>21.1</v>
      </c>
      <c r="Q413" s="17">
        <f t="shared" si="60"/>
        <v>25.4</v>
      </c>
      <c r="R413" s="18">
        <v>21.1</v>
      </c>
      <c r="S413" s="18">
        <v>25.4</v>
      </c>
      <c r="T413" s="18">
        <v>7.4</v>
      </c>
      <c r="U413" s="56">
        <v>12.3</v>
      </c>
    </row>
    <row r="414" spans="1:21" x14ac:dyDescent="0.25">
      <c r="A414" s="49">
        <f t="shared" si="61"/>
        <v>2019</v>
      </c>
      <c r="B414" s="50">
        <f t="shared" si="64"/>
        <v>2</v>
      </c>
      <c r="C414" s="50">
        <f t="shared" si="65"/>
        <v>18</v>
      </c>
      <c r="D414" s="50">
        <f t="shared" si="62"/>
        <v>4</v>
      </c>
      <c r="E414" s="51">
        <f t="shared" si="63"/>
        <v>43514.166666665667</v>
      </c>
      <c r="F414" s="63">
        <v>5.8</v>
      </c>
      <c r="G414" s="17" t="s">
        <v>27</v>
      </c>
      <c r="H414" s="58">
        <v>12.4</v>
      </c>
      <c r="I414" s="67">
        <v>15.6</v>
      </c>
      <c r="J414" s="17" t="s">
        <v>27</v>
      </c>
      <c r="K414" s="71">
        <v>25.5</v>
      </c>
      <c r="N414" s="23">
        <f t="shared" si="57"/>
        <v>5.8</v>
      </c>
      <c r="O414" s="23">
        <f t="shared" si="58"/>
        <v>12.4</v>
      </c>
      <c r="P414" s="17">
        <f t="shared" si="59"/>
        <v>15.6</v>
      </c>
      <c r="Q414" s="17">
        <f t="shared" si="60"/>
        <v>25.5</v>
      </c>
      <c r="R414" s="18">
        <v>15.6</v>
      </c>
      <c r="S414" s="18">
        <v>25.5</v>
      </c>
      <c r="T414" s="18">
        <v>5.8</v>
      </c>
      <c r="U414" s="56">
        <v>12.4</v>
      </c>
    </row>
    <row r="415" spans="1:21" x14ac:dyDescent="0.25">
      <c r="A415" s="49">
        <f t="shared" si="61"/>
        <v>2019</v>
      </c>
      <c r="B415" s="50">
        <f t="shared" si="64"/>
        <v>2</v>
      </c>
      <c r="C415" s="50">
        <f t="shared" si="65"/>
        <v>18</v>
      </c>
      <c r="D415" s="50">
        <f t="shared" si="62"/>
        <v>5</v>
      </c>
      <c r="E415" s="51">
        <f t="shared" si="63"/>
        <v>43514.208333332332</v>
      </c>
      <c r="F415" s="63">
        <v>4.5999999999999996</v>
      </c>
      <c r="G415" s="17" t="s">
        <v>27</v>
      </c>
      <c r="H415" s="58">
        <v>12.3</v>
      </c>
      <c r="I415" s="67">
        <v>12.5</v>
      </c>
      <c r="J415" s="17" t="s">
        <v>27</v>
      </c>
      <c r="K415" s="71">
        <v>25.4</v>
      </c>
      <c r="N415" s="23">
        <f t="shared" si="57"/>
        <v>4.5999999999999996</v>
      </c>
      <c r="O415" s="23">
        <f t="shared" si="58"/>
        <v>12.3</v>
      </c>
      <c r="P415" s="17">
        <f t="shared" si="59"/>
        <v>12.5</v>
      </c>
      <c r="Q415" s="17">
        <f t="shared" si="60"/>
        <v>25.4</v>
      </c>
      <c r="R415" s="18">
        <v>12.5</v>
      </c>
      <c r="S415" s="18">
        <v>25.4</v>
      </c>
      <c r="T415" s="18">
        <v>4.5999999999999996</v>
      </c>
      <c r="U415" s="56">
        <v>12.3</v>
      </c>
    </row>
    <row r="416" spans="1:21" x14ac:dyDescent="0.25">
      <c r="A416" s="49">
        <f t="shared" si="61"/>
        <v>2019</v>
      </c>
      <c r="B416" s="50">
        <f t="shared" si="64"/>
        <v>2</v>
      </c>
      <c r="C416" s="50">
        <f t="shared" si="65"/>
        <v>18</v>
      </c>
      <c r="D416" s="50">
        <f t="shared" si="62"/>
        <v>6</v>
      </c>
      <c r="E416" s="51">
        <f t="shared" si="63"/>
        <v>43514.249999998996</v>
      </c>
      <c r="F416" s="63">
        <v>6.8</v>
      </c>
      <c r="G416" s="17" t="s">
        <v>27</v>
      </c>
      <c r="H416" s="58">
        <v>12.1</v>
      </c>
      <c r="I416" s="67">
        <v>22.5</v>
      </c>
      <c r="J416" s="17" t="s">
        <v>27</v>
      </c>
      <c r="K416" s="71">
        <v>24.8</v>
      </c>
      <c r="N416" s="23">
        <f t="shared" si="57"/>
        <v>6.8</v>
      </c>
      <c r="O416" s="23">
        <f t="shared" si="58"/>
        <v>12.1</v>
      </c>
      <c r="P416" s="17">
        <f t="shared" si="59"/>
        <v>22.5</v>
      </c>
      <c r="Q416" s="17">
        <f t="shared" si="60"/>
        <v>24.8</v>
      </c>
      <c r="R416" s="18">
        <v>22.5</v>
      </c>
      <c r="S416" s="18">
        <v>24.8</v>
      </c>
      <c r="T416" s="18">
        <v>6.8</v>
      </c>
      <c r="U416" s="56">
        <v>12.1</v>
      </c>
    </row>
    <row r="417" spans="1:21" x14ac:dyDescent="0.25">
      <c r="A417" s="49">
        <f t="shared" si="61"/>
        <v>2019</v>
      </c>
      <c r="B417" s="50">
        <f t="shared" si="64"/>
        <v>2</v>
      </c>
      <c r="C417" s="50">
        <f t="shared" si="65"/>
        <v>18</v>
      </c>
      <c r="D417" s="50">
        <f t="shared" si="62"/>
        <v>7</v>
      </c>
      <c r="E417" s="51">
        <f t="shared" si="63"/>
        <v>43514.29166666566</v>
      </c>
      <c r="F417" s="63">
        <v>12.1</v>
      </c>
      <c r="G417" s="17" t="s">
        <v>27</v>
      </c>
      <c r="H417" s="58">
        <v>12.2</v>
      </c>
      <c r="I417" s="67">
        <v>33.9</v>
      </c>
      <c r="J417" s="17" t="s">
        <v>27</v>
      </c>
      <c r="K417" s="71">
        <v>24.9</v>
      </c>
      <c r="N417" s="23">
        <f t="shared" si="57"/>
        <v>12.1</v>
      </c>
      <c r="O417" s="23">
        <f t="shared" si="58"/>
        <v>12.2</v>
      </c>
      <c r="P417" s="17">
        <f t="shared" si="59"/>
        <v>33.9</v>
      </c>
      <c r="Q417" s="17">
        <f t="shared" si="60"/>
        <v>24.9</v>
      </c>
      <c r="R417" s="18">
        <v>33.9</v>
      </c>
      <c r="S417" s="18">
        <v>24.9</v>
      </c>
      <c r="T417" s="18">
        <v>12.1</v>
      </c>
      <c r="U417" s="56">
        <v>12.2</v>
      </c>
    </row>
    <row r="418" spans="1:21" x14ac:dyDescent="0.25">
      <c r="A418" s="49">
        <f t="shared" si="61"/>
        <v>2019</v>
      </c>
      <c r="B418" s="50">
        <f t="shared" si="64"/>
        <v>2</v>
      </c>
      <c r="C418" s="50">
        <f t="shared" si="65"/>
        <v>18</v>
      </c>
      <c r="D418" s="50">
        <f t="shared" si="62"/>
        <v>8</v>
      </c>
      <c r="E418" s="51">
        <f t="shared" si="63"/>
        <v>43514.333333332324</v>
      </c>
      <c r="F418" s="63">
        <v>15.6</v>
      </c>
      <c r="G418" s="17" t="s">
        <v>27</v>
      </c>
      <c r="H418" s="58">
        <v>12.9</v>
      </c>
      <c r="I418" s="67">
        <v>59.8</v>
      </c>
      <c r="J418" s="17" t="s">
        <v>27</v>
      </c>
      <c r="K418" s="71">
        <v>27.1</v>
      </c>
      <c r="N418" s="23">
        <f t="shared" si="57"/>
        <v>15.6</v>
      </c>
      <c r="O418" s="23">
        <f t="shared" si="58"/>
        <v>12.9</v>
      </c>
      <c r="P418" s="17">
        <f t="shared" si="59"/>
        <v>59.8</v>
      </c>
      <c r="Q418" s="17">
        <f t="shared" si="60"/>
        <v>27.1</v>
      </c>
      <c r="R418" s="18">
        <v>59.8</v>
      </c>
      <c r="S418" s="18">
        <v>27.1</v>
      </c>
      <c r="T418" s="18">
        <v>15.6</v>
      </c>
      <c r="U418" s="56">
        <v>12.9</v>
      </c>
    </row>
    <row r="419" spans="1:21" x14ac:dyDescent="0.25">
      <c r="A419" s="49">
        <f t="shared" si="61"/>
        <v>2019</v>
      </c>
      <c r="B419" s="50">
        <f t="shared" si="64"/>
        <v>2</v>
      </c>
      <c r="C419" s="50">
        <f t="shared" si="65"/>
        <v>18</v>
      </c>
      <c r="D419" s="50">
        <f t="shared" si="62"/>
        <v>9</v>
      </c>
      <c r="E419" s="51">
        <f t="shared" si="63"/>
        <v>43514.374999998989</v>
      </c>
      <c r="F419" s="63">
        <v>14.5</v>
      </c>
      <c r="G419" s="17" t="s">
        <v>27</v>
      </c>
      <c r="H419" s="58">
        <v>13.2</v>
      </c>
      <c r="I419" s="67">
        <v>42.5</v>
      </c>
      <c r="J419" s="17" t="s">
        <v>27</v>
      </c>
      <c r="K419" s="71">
        <v>28.1</v>
      </c>
      <c r="N419" s="23">
        <f t="shared" si="57"/>
        <v>14.5</v>
      </c>
      <c r="O419" s="23">
        <f t="shared" si="58"/>
        <v>13.2</v>
      </c>
      <c r="P419" s="17">
        <f t="shared" si="59"/>
        <v>42.5</v>
      </c>
      <c r="Q419" s="17">
        <f t="shared" si="60"/>
        <v>28.1</v>
      </c>
      <c r="R419" s="18">
        <v>42.5</v>
      </c>
      <c r="S419" s="18">
        <v>28.1</v>
      </c>
      <c r="T419" s="18">
        <v>14.5</v>
      </c>
      <c r="U419" s="56">
        <v>13.2</v>
      </c>
    </row>
    <row r="420" spans="1:21" x14ac:dyDescent="0.25">
      <c r="A420" s="49">
        <f t="shared" si="61"/>
        <v>2019</v>
      </c>
      <c r="B420" s="50">
        <f t="shared" si="64"/>
        <v>2</v>
      </c>
      <c r="C420" s="50">
        <f t="shared" si="65"/>
        <v>18</v>
      </c>
      <c r="D420" s="50">
        <f t="shared" si="62"/>
        <v>10</v>
      </c>
      <c r="E420" s="51">
        <f t="shared" si="63"/>
        <v>43514.416666665653</v>
      </c>
      <c r="F420" s="63">
        <v>13</v>
      </c>
      <c r="G420" s="17" t="s">
        <v>27</v>
      </c>
      <c r="H420" s="58">
        <v>13.4</v>
      </c>
      <c r="I420" s="67">
        <v>29.6</v>
      </c>
      <c r="J420" s="17" t="s">
        <v>27</v>
      </c>
      <c r="K420" s="71">
        <v>28.5</v>
      </c>
      <c r="N420" s="23">
        <f t="shared" si="57"/>
        <v>13</v>
      </c>
      <c r="O420" s="23">
        <f t="shared" si="58"/>
        <v>13.4</v>
      </c>
      <c r="P420" s="17">
        <f t="shared" si="59"/>
        <v>29.6</v>
      </c>
      <c r="Q420" s="17">
        <f t="shared" si="60"/>
        <v>28.5</v>
      </c>
      <c r="R420" s="18">
        <v>29.6</v>
      </c>
      <c r="S420" s="18">
        <v>28.5</v>
      </c>
      <c r="T420" s="18">
        <v>13</v>
      </c>
      <c r="U420" s="56">
        <v>13.4</v>
      </c>
    </row>
    <row r="421" spans="1:21" x14ac:dyDescent="0.25">
      <c r="A421" s="49">
        <f t="shared" si="61"/>
        <v>2019</v>
      </c>
      <c r="B421" s="50">
        <f t="shared" si="64"/>
        <v>2</v>
      </c>
      <c r="C421" s="50">
        <f t="shared" si="65"/>
        <v>18</v>
      </c>
      <c r="D421" s="50">
        <f t="shared" si="62"/>
        <v>11</v>
      </c>
      <c r="E421" s="51">
        <f t="shared" si="63"/>
        <v>43514.458333332317</v>
      </c>
      <c r="F421" s="63">
        <v>16.600000000000001</v>
      </c>
      <c r="G421" s="17" t="s">
        <v>27</v>
      </c>
      <c r="H421" s="58">
        <v>13.6</v>
      </c>
      <c r="I421" s="67">
        <v>30.7</v>
      </c>
      <c r="J421" s="17" t="s">
        <v>27</v>
      </c>
      <c r="K421" s="71">
        <v>28.9</v>
      </c>
      <c r="N421" s="23">
        <f t="shared" si="57"/>
        <v>16.600000000000001</v>
      </c>
      <c r="O421" s="23">
        <f t="shared" si="58"/>
        <v>13.6</v>
      </c>
      <c r="P421" s="17">
        <f t="shared" si="59"/>
        <v>30.7</v>
      </c>
      <c r="Q421" s="17">
        <f t="shared" si="60"/>
        <v>28.9</v>
      </c>
      <c r="R421" s="18">
        <v>30.7</v>
      </c>
      <c r="S421" s="18">
        <v>28.9</v>
      </c>
      <c r="T421" s="18">
        <v>16.600000000000001</v>
      </c>
      <c r="U421" s="56">
        <v>13.6</v>
      </c>
    </row>
    <row r="422" spans="1:21" x14ac:dyDescent="0.25">
      <c r="A422" s="49">
        <f t="shared" si="61"/>
        <v>2019</v>
      </c>
      <c r="B422" s="50">
        <f t="shared" si="64"/>
        <v>2</v>
      </c>
      <c r="C422" s="50">
        <f t="shared" si="65"/>
        <v>18</v>
      </c>
      <c r="D422" s="50">
        <f t="shared" si="62"/>
        <v>12</v>
      </c>
      <c r="E422" s="51">
        <f t="shared" si="63"/>
        <v>43514.499999998981</v>
      </c>
      <c r="F422" s="63">
        <v>22.2</v>
      </c>
      <c r="G422" s="17" t="s">
        <v>27</v>
      </c>
      <c r="H422" s="58">
        <v>13.8</v>
      </c>
      <c r="I422" s="67">
        <v>36.4</v>
      </c>
      <c r="J422" s="17" t="s">
        <v>27</v>
      </c>
      <c r="K422" s="71">
        <v>29.4</v>
      </c>
      <c r="N422" s="23">
        <f t="shared" si="57"/>
        <v>22.2</v>
      </c>
      <c r="O422" s="23">
        <f t="shared" si="58"/>
        <v>13.8</v>
      </c>
      <c r="P422" s="17">
        <f t="shared" si="59"/>
        <v>36.4</v>
      </c>
      <c r="Q422" s="17">
        <f t="shared" si="60"/>
        <v>29.4</v>
      </c>
      <c r="R422" s="18">
        <v>36.4</v>
      </c>
      <c r="S422" s="18">
        <v>29.4</v>
      </c>
      <c r="T422" s="18">
        <v>22.2</v>
      </c>
      <c r="U422" s="56">
        <v>13.8</v>
      </c>
    </row>
    <row r="423" spans="1:21" x14ac:dyDescent="0.25">
      <c r="A423" s="49">
        <f t="shared" si="61"/>
        <v>2019</v>
      </c>
      <c r="B423" s="50">
        <f t="shared" si="64"/>
        <v>2</v>
      </c>
      <c r="C423" s="50">
        <f t="shared" si="65"/>
        <v>18</v>
      </c>
      <c r="D423" s="50">
        <f t="shared" si="62"/>
        <v>13</v>
      </c>
      <c r="E423" s="51">
        <f t="shared" si="63"/>
        <v>43514.541666665646</v>
      </c>
      <c r="F423" s="63">
        <v>27.2</v>
      </c>
      <c r="G423" s="17" t="s">
        <v>27</v>
      </c>
      <c r="H423" s="58">
        <v>14.4</v>
      </c>
      <c r="I423" s="67">
        <v>41.4</v>
      </c>
      <c r="J423" s="17" t="s">
        <v>27</v>
      </c>
      <c r="K423" s="71">
        <v>30.2</v>
      </c>
      <c r="N423" s="23">
        <f t="shared" si="57"/>
        <v>27.2</v>
      </c>
      <c r="O423" s="23">
        <f t="shared" si="58"/>
        <v>14.4</v>
      </c>
      <c r="P423" s="17">
        <f t="shared" si="59"/>
        <v>41.4</v>
      </c>
      <c r="Q423" s="17">
        <f t="shared" si="60"/>
        <v>30.2</v>
      </c>
      <c r="R423" s="18">
        <v>41.4</v>
      </c>
      <c r="S423" s="18">
        <v>30.2</v>
      </c>
      <c r="T423" s="18">
        <v>27.2</v>
      </c>
      <c r="U423" s="56">
        <v>14.4</v>
      </c>
    </row>
    <row r="424" spans="1:21" x14ac:dyDescent="0.25">
      <c r="A424" s="49">
        <f t="shared" si="61"/>
        <v>2019</v>
      </c>
      <c r="B424" s="50">
        <f t="shared" si="64"/>
        <v>2</v>
      </c>
      <c r="C424" s="50">
        <f t="shared" si="65"/>
        <v>18</v>
      </c>
      <c r="D424" s="50">
        <f t="shared" si="62"/>
        <v>14</v>
      </c>
      <c r="E424" s="51">
        <f t="shared" si="63"/>
        <v>43514.58333333231</v>
      </c>
      <c r="F424" s="63">
        <v>28.5</v>
      </c>
      <c r="G424" s="17" t="s">
        <v>27</v>
      </c>
      <c r="H424" s="58">
        <v>14.8</v>
      </c>
      <c r="I424" s="67">
        <v>42.4</v>
      </c>
      <c r="J424" s="17" t="s">
        <v>27</v>
      </c>
      <c r="K424" s="71">
        <v>30.8</v>
      </c>
      <c r="N424" s="23">
        <f t="shared" si="57"/>
        <v>28.5</v>
      </c>
      <c r="O424" s="23">
        <f t="shared" si="58"/>
        <v>14.8</v>
      </c>
      <c r="P424" s="17">
        <f t="shared" si="59"/>
        <v>42.4</v>
      </c>
      <c r="Q424" s="17">
        <f t="shared" si="60"/>
        <v>30.8</v>
      </c>
      <c r="R424" s="18">
        <v>42.4</v>
      </c>
      <c r="S424" s="18">
        <v>30.8</v>
      </c>
      <c r="T424" s="18">
        <v>28.5</v>
      </c>
      <c r="U424" s="56">
        <v>14.8</v>
      </c>
    </row>
    <row r="425" spans="1:21" x14ac:dyDescent="0.25">
      <c r="A425" s="49">
        <f t="shared" si="61"/>
        <v>2019</v>
      </c>
      <c r="B425" s="50">
        <f t="shared" si="64"/>
        <v>2</v>
      </c>
      <c r="C425" s="50">
        <f t="shared" si="65"/>
        <v>18</v>
      </c>
      <c r="D425" s="50">
        <f t="shared" si="62"/>
        <v>15</v>
      </c>
      <c r="E425" s="51">
        <f t="shared" si="63"/>
        <v>43514.624999998974</v>
      </c>
      <c r="F425" s="63">
        <v>20.100000000000001</v>
      </c>
      <c r="G425" s="17" t="s">
        <v>27</v>
      </c>
      <c r="H425" s="58">
        <v>14.8</v>
      </c>
      <c r="I425" s="67">
        <v>32.5</v>
      </c>
      <c r="J425" s="17" t="s">
        <v>27</v>
      </c>
      <c r="K425" s="71">
        <v>30.9</v>
      </c>
      <c r="N425" s="23">
        <f t="shared" si="57"/>
        <v>20.100000000000001</v>
      </c>
      <c r="O425" s="23">
        <f t="shared" si="58"/>
        <v>14.8</v>
      </c>
      <c r="P425" s="17">
        <f t="shared" si="59"/>
        <v>32.5</v>
      </c>
      <c r="Q425" s="17">
        <f t="shared" si="60"/>
        <v>30.9</v>
      </c>
      <c r="R425" s="18">
        <v>32.5</v>
      </c>
      <c r="S425" s="18">
        <v>30.9</v>
      </c>
      <c r="T425" s="18">
        <v>20.100000000000001</v>
      </c>
      <c r="U425" s="56">
        <v>14.8</v>
      </c>
    </row>
    <row r="426" spans="1:21" x14ac:dyDescent="0.25">
      <c r="A426" s="49">
        <f t="shared" si="61"/>
        <v>2019</v>
      </c>
      <c r="B426" s="50">
        <f t="shared" si="64"/>
        <v>2</v>
      </c>
      <c r="C426" s="50">
        <f t="shared" si="65"/>
        <v>18</v>
      </c>
      <c r="D426" s="50">
        <f t="shared" si="62"/>
        <v>16</v>
      </c>
      <c r="E426" s="51">
        <f t="shared" si="63"/>
        <v>43514.666666665638</v>
      </c>
      <c r="F426" s="63">
        <v>43.2</v>
      </c>
      <c r="G426" s="17" t="s">
        <v>27</v>
      </c>
      <c r="H426" s="58">
        <v>15.8</v>
      </c>
      <c r="I426" s="67">
        <v>55.9</v>
      </c>
      <c r="J426" s="17" t="s">
        <v>27</v>
      </c>
      <c r="K426" s="71">
        <v>32.1</v>
      </c>
      <c r="N426" s="23">
        <f t="shared" si="57"/>
        <v>43.2</v>
      </c>
      <c r="O426" s="23">
        <f t="shared" si="58"/>
        <v>15.8</v>
      </c>
      <c r="P426" s="17">
        <f t="shared" si="59"/>
        <v>55.9</v>
      </c>
      <c r="Q426" s="17">
        <f t="shared" si="60"/>
        <v>32.1</v>
      </c>
      <c r="R426" s="18">
        <v>55.9</v>
      </c>
      <c r="S426" s="18">
        <v>32.1</v>
      </c>
      <c r="T426" s="18">
        <v>43.2</v>
      </c>
      <c r="U426" s="56">
        <v>15.8</v>
      </c>
    </row>
    <row r="427" spans="1:21" x14ac:dyDescent="0.25">
      <c r="A427" s="49">
        <f t="shared" si="61"/>
        <v>2019</v>
      </c>
      <c r="B427" s="50">
        <f t="shared" si="64"/>
        <v>2</v>
      </c>
      <c r="C427" s="50">
        <f t="shared" si="65"/>
        <v>18</v>
      </c>
      <c r="D427" s="50">
        <f t="shared" si="62"/>
        <v>17</v>
      </c>
      <c r="E427" s="51">
        <f t="shared" si="63"/>
        <v>43514.708333332303</v>
      </c>
      <c r="F427" s="63">
        <v>17.5</v>
      </c>
      <c r="G427" s="17" t="s">
        <v>27</v>
      </c>
      <c r="H427" s="58">
        <v>15.8</v>
      </c>
      <c r="I427" s="67">
        <v>35.5</v>
      </c>
      <c r="J427" s="17" t="s">
        <v>27</v>
      </c>
      <c r="K427" s="71">
        <v>32.4</v>
      </c>
      <c r="N427" s="23">
        <f t="shared" si="57"/>
        <v>17.5</v>
      </c>
      <c r="O427" s="23">
        <f t="shared" si="58"/>
        <v>15.8</v>
      </c>
      <c r="P427" s="17">
        <f t="shared" si="59"/>
        <v>35.5</v>
      </c>
      <c r="Q427" s="17">
        <f t="shared" si="60"/>
        <v>32.4</v>
      </c>
      <c r="R427" s="18">
        <v>35.5</v>
      </c>
      <c r="S427" s="18">
        <v>32.4</v>
      </c>
      <c r="T427" s="18">
        <v>17.5</v>
      </c>
      <c r="U427" s="56">
        <v>15.8</v>
      </c>
    </row>
    <row r="428" spans="1:21" x14ac:dyDescent="0.25">
      <c r="A428" s="49">
        <f t="shared" si="61"/>
        <v>2019</v>
      </c>
      <c r="B428" s="50">
        <f t="shared" si="64"/>
        <v>2</v>
      </c>
      <c r="C428" s="50">
        <f t="shared" si="65"/>
        <v>18</v>
      </c>
      <c r="D428" s="50">
        <f t="shared" si="62"/>
        <v>18</v>
      </c>
      <c r="E428" s="51">
        <f t="shared" si="63"/>
        <v>43514.749999998967</v>
      </c>
      <c r="F428" s="63">
        <v>26.1</v>
      </c>
      <c r="G428" s="17" t="s">
        <v>27</v>
      </c>
      <c r="H428" s="58">
        <v>16.2</v>
      </c>
      <c r="I428" s="67">
        <v>42.4</v>
      </c>
      <c r="J428" s="17" t="s">
        <v>27</v>
      </c>
      <c r="K428" s="71">
        <v>33.200000000000003</v>
      </c>
      <c r="N428" s="23">
        <f t="shared" si="57"/>
        <v>26.1</v>
      </c>
      <c r="O428" s="23">
        <f t="shared" si="58"/>
        <v>16.2</v>
      </c>
      <c r="P428" s="17">
        <f t="shared" si="59"/>
        <v>42.4</v>
      </c>
      <c r="Q428" s="17">
        <f t="shared" si="60"/>
        <v>33.200000000000003</v>
      </c>
      <c r="R428" s="18">
        <v>42.4</v>
      </c>
      <c r="S428" s="18">
        <v>33.200000000000003</v>
      </c>
      <c r="T428" s="18">
        <v>26.1</v>
      </c>
      <c r="U428" s="56">
        <v>16.2</v>
      </c>
    </row>
    <row r="429" spans="1:21" x14ac:dyDescent="0.25">
      <c r="A429" s="49">
        <f t="shared" si="61"/>
        <v>2019</v>
      </c>
      <c r="B429" s="50">
        <f t="shared" si="64"/>
        <v>2</v>
      </c>
      <c r="C429" s="50">
        <f t="shared" si="65"/>
        <v>18</v>
      </c>
      <c r="D429" s="50">
        <f t="shared" si="62"/>
        <v>19</v>
      </c>
      <c r="E429" s="51">
        <f t="shared" si="63"/>
        <v>43514.791666665631</v>
      </c>
      <c r="F429" s="63">
        <v>25.1</v>
      </c>
      <c r="G429" s="17" t="s">
        <v>27</v>
      </c>
      <c r="H429" s="58">
        <v>16.600000000000001</v>
      </c>
      <c r="I429" s="67">
        <v>39.700000000000003</v>
      </c>
      <c r="J429" s="17" t="s">
        <v>27</v>
      </c>
      <c r="K429" s="71">
        <v>33.700000000000003</v>
      </c>
      <c r="N429" s="23">
        <f t="shared" si="57"/>
        <v>25.1</v>
      </c>
      <c r="O429" s="23">
        <f t="shared" si="58"/>
        <v>16.600000000000001</v>
      </c>
      <c r="P429" s="17">
        <f t="shared" si="59"/>
        <v>39.700000000000003</v>
      </c>
      <c r="Q429" s="17">
        <f t="shared" si="60"/>
        <v>33.700000000000003</v>
      </c>
      <c r="R429" s="18">
        <v>39.700000000000003</v>
      </c>
      <c r="S429" s="18">
        <v>33.700000000000003</v>
      </c>
      <c r="T429" s="18">
        <v>25.1</v>
      </c>
      <c r="U429" s="56">
        <v>16.600000000000001</v>
      </c>
    </row>
    <row r="430" spans="1:21" x14ac:dyDescent="0.25">
      <c r="A430" s="49">
        <f t="shared" si="61"/>
        <v>2019</v>
      </c>
      <c r="B430" s="50">
        <f t="shared" si="64"/>
        <v>2</v>
      </c>
      <c r="C430" s="50">
        <f t="shared" si="65"/>
        <v>18</v>
      </c>
      <c r="D430" s="50">
        <f t="shared" si="62"/>
        <v>20</v>
      </c>
      <c r="E430" s="51">
        <f t="shared" si="63"/>
        <v>43514.833333332295</v>
      </c>
      <c r="F430" s="63">
        <v>23.6</v>
      </c>
      <c r="G430" s="17" t="s">
        <v>27</v>
      </c>
      <c r="H430" s="58">
        <v>16.899999999999999</v>
      </c>
      <c r="I430" s="67">
        <v>36.9</v>
      </c>
      <c r="J430" s="17" t="s">
        <v>27</v>
      </c>
      <c r="K430" s="71">
        <v>34.1</v>
      </c>
      <c r="N430" s="23">
        <f t="shared" si="57"/>
        <v>23.6</v>
      </c>
      <c r="O430" s="23">
        <f t="shared" si="58"/>
        <v>16.899999999999999</v>
      </c>
      <c r="P430" s="17">
        <f t="shared" si="59"/>
        <v>36.9</v>
      </c>
      <c r="Q430" s="17">
        <f t="shared" si="60"/>
        <v>34.1</v>
      </c>
      <c r="R430" s="18">
        <v>36.9</v>
      </c>
      <c r="S430" s="18">
        <v>34.1</v>
      </c>
      <c r="T430" s="18">
        <v>23.6</v>
      </c>
      <c r="U430" s="56">
        <v>16.899999999999999</v>
      </c>
    </row>
    <row r="431" spans="1:21" x14ac:dyDescent="0.25">
      <c r="A431" s="49">
        <f t="shared" si="61"/>
        <v>2019</v>
      </c>
      <c r="B431" s="50">
        <f t="shared" si="64"/>
        <v>2</v>
      </c>
      <c r="C431" s="50">
        <f t="shared" si="65"/>
        <v>18</v>
      </c>
      <c r="D431" s="50">
        <f t="shared" si="62"/>
        <v>21</v>
      </c>
      <c r="E431" s="51">
        <f t="shared" si="63"/>
        <v>43514.87499999896</v>
      </c>
      <c r="F431" s="63">
        <v>22.9</v>
      </c>
      <c r="G431" s="17" t="s">
        <v>27</v>
      </c>
      <c r="H431" s="58">
        <v>17.2</v>
      </c>
      <c r="I431" s="67">
        <v>66</v>
      </c>
      <c r="J431" s="17" t="s">
        <v>27</v>
      </c>
      <c r="K431" s="71">
        <v>35.5</v>
      </c>
      <c r="N431" s="23">
        <f t="shared" si="57"/>
        <v>22.9</v>
      </c>
      <c r="O431" s="23">
        <f t="shared" si="58"/>
        <v>17.2</v>
      </c>
      <c r="P431" s="17">
        <f t="shared" si="59"/>
        <v>66</v>
      </c>
      <c r="Q431" s="17">
        <f t="shared" si="60"/>
        <v>35.5</v>
      </c>
      <c r="R431" s="18">
        <v>66</v>
      </c>
      <c r="S431" s="18">
        <v>35.5</v>
      </c>
      <c r="T431" s="18">
        <v>22.9</v>
      </c>
      <c r="U431" s="56">
        <v>17.2</v>
      </c>
    </row>
    <row r="432" spans="1:21" x14ac:dyDescent="0.25">
      <c r="A432" s="49">
        <f t="shared" si="61"/>
        <v>2019</v>
      </c>
      <c r="B432" s="50">
        <f t="shared" si="64"/>
        <v>2</v>
      </c>
      <c r="C432" s="50">
        <f t="shared" si="65"/>
        <v>18</v>
      </c>
      <c r="D432" s="50">
        <f t="shared" si="62"/>
        <v>22</v>
      </c>
      <c r="E432" s="51">
        <f t="shared" si="63"/>
        <v>43514.916666665624</v>
      </c>
      <c r="F432" s="63">
        <v>21.7</v>
      </c>
      <c r="G432" s="17" t="s">
        <v>27</v>
      </c>
      <c r="H432" s="58">
        <v>17.5</v>
      </c>
      <c r="I432" s="67">
        <v>39.200000000000003</v>
      </c>
      <c r="J432" s="17" t="s">
        <v>27</v>
      </c>
      <c r="K432" s="71">
        <v>35.9</v>
      </c>
      <c r="N432" s="23">
        <f t="shared" si="57"/>
        <v>21.7</v>
      </c>
      <c r="O432" s="23">
        <f t="shared" si="58"/>
        <v>17.5</v>
      </c>
      <c r="P432" s="17">
        <f t="shared" si="59"/>
        <v>39.200000000000003</v>
      </c>
      <c r="Q432" s="17">
        <f t="shared" si="60"/>
        <v>35.9</v>
      </c>
      <c r="R432" s="18">
        <v>39.200000000000003</v>
      </c>
      <c r="S432" s="18">
        <v>35.9</v>
      </c>
      <c r="T432" s="18">
        <v>21.7</v>
      </c>
      <c r="U432" s="56">
        <v>17.5</v>
      </c>
    </row>
    <row r="433" spans="1:21" x14ac:dyDescent="0.25">
      <c r="A433" s="49">
        <f t="shared" si="61"/>
        <v>2019</v>
      </c>
      <c r="B433" s="50">
        <f t="shared" si="64"/>
        <v>2</v>
      </c>
      <c r="C433" s="50">
        <f t="shared" si="65"/>
        <v>18</v>
      </c>
      <c r="D433" s="50">
        <f t="shared" si="62"/>
        <v>23</v>
      </c>
      <c r="E433" s="51">
        <f t="shared" si="63"/>
        <v>43514.958333332288</v>
      </c>
      <c r="F433" s="63">
        <v>36</v>
      </c>
      <c r="G433" s="17" t="s">
        <v>27</v>
      </c>
      <c r="H433" s="58">
        <v>18.399999999999999</v>
      </c>
      <c r="I433" s="67">
        <v>126.2</v>
      </c>
      <c r="J433" s="17" t="s">
        <v>27</v>
      </c>
      <c r="K433" s="71">
        <v>39.799999999999997</v>
      </c>
      <c r="N433" s="23">
        <f t="shared" si="57"/>
        <v>36</v>
      </c>
      <c r="O433" s="23">
        <f t="shared" si="58"/>
        <v>18.399999999999999</v>
      </c>
      <c r="P433" s="17">
        <f t="shared" si="59"/>
        <v>126.2</v>
      </c>
      <c r="Q433" s="17">
        <f t="shared" si="60"/>
        <v>39.799999999999997</v>
      </c>
      <c r="R433" s="18">
        <v>126.2</v>
      </c>
      <c r="S433" s="18">
        <v>39.799999999999997</v>
      </c>
      <c r="T433" s="18">
        <v>36</v>
      </c>
      <c r="U433" s="56">
        <v>18.399999999999999</v>
      </c>
    </row>
    <row r="434" spans="1:21" x14ac:dyDescent="0.25">
      <c r="A434" s="49">
        <f t="shared" si="61"/>
        <v>2019</v>
      </c>
      <c r="B434" s="50">
        <f t="shared" si="64"/>
        <v>2</v>
      </c>
      <c r="C434" s="50">
        <f t="shared" si="65"/>
        <v>19</v>
      </c>
      <c r="D434" s="50">
        <f t="shared" si="62"/>
        <v>0</v>
      </c>
      <c r="E434" s="51">
        <f t="shared" si="63"/>
        <v>43514.999999998952</v>
      </c>
      <c r="F434" s="63">
        <v>21.7</v>
      </c>
      <c r="G434" s="17" t="s">
        <v>27</v>
      </c>
      <c r="H434" s="58">
        <v>18.7</v>
      </c>
      <c r="I434" s="67">
        <v>78</v>
      </c>
      <c r="J434" s="17" t="s">
        <v>27</v>
      </c>
      <c r="K434" s="71">
        <v>41.4</v>
      </c>
      <c r="N434" s="23">
        <f t="shared" si="57"/>
        <v>21.7</v>
      </c>
      <c r="O434" s="23">
        <f t="shared" si="58"/>
        <v>18.7</v>
      </c>
      <c r="P434" s="17">
        <f t="shared" si="59"/>
        <v>78</v>
      </c>
      <c r="Q434" s="17">
        <f t="shared" si="60"/>
        <v>41.4</v>
      </c>
      <c r="R434" s="18">
        <v>78</v>
      </c>
      <c r="S434" s="18">
        <v>41.4</v>
      </c>
      <c r="T434" s="18">
        <v>21.7</v>
      </c>
      <c r="U434" s="56">
        <v>18.7</v>
      </c>
    </row>
    <row r="435" spans="1:21" x14ac:dyDescent="0.25">
      <c r="A435" s="49">
        <f t="shared" si="61"/>
        <v>2019</v>
      </c>
      <c r="B435" s="50">
        <f t="shared" si="64"/>
        <v>2</v>
      </c>
      <c r="C435" s="50">
        <f t="shared" si="65"/>
        <v>19</v>
      </c>
      <c r="D435" s="50">
        <f t="shared" si="62"/>
        <v>1</v>
      </c>
      <c r="E435" s="51">
        <f t="shared" si="63"/>
        <v>43515.041666665617</v>
      </c>
      <c r="F435" s="63">
        <v>18.2</v>
      </c>
      <c r="G435" s="17" t="s">
        <v>27</v>
      </c>
      <c r="H435" s="58">
        <v>18.899999999999999</v>
      </c>
      <c r="I435" s="67">
        <v>46.1</v>
      </c>
      <c r="J435" s="17" t="s">
        <v>27</v>
      </c>
      <c r="K435" s="71">
        <v>41.9</v>
      </c>
      <c r="N435" s="23">
        <f t="shared" si="57"/>
        <v>18.2</v>
      </c>
      <c r="O435" s="23">
        <f t="shared" si="58"/>
        <v>18.899999999999999</v>
      </c>
      <c r="P435" s="17">
        <f t="shared" si="59"/>
        <v>46.1</v>
      </c>
      <c r="Q435" s="17">
        <f t="shared" si="60"/>
        <v>41.9</v>
      </c>
      <c r="R435" s="18">
        <v>46.1</v>
      </c>
      <c r="S435" s="18">
        <v>41.9</v>
      </c>
      <c r="T435" s="18">
        <v>18.2</v>
      </c>
      <c r="U435" s="56">
        <v>18.899999999999999</v>
      </c>
    </row>
    <row r="436" spans="1:21" x14ac:dyDescent="0.25">
      <c r="A436" s="49">
        <f t="shared" si="61"/>
        <v>2019</v>
      </c>
      <c r="B436" s="50">
        <f t="shared" si="64"/>
        <v>2</v>
      </c>
      <c r="C436" s="50">
        <f t="shared" si="65"/>
        <v>19</v>
      </c>
      <c r="D436" s="50">
        <f t="shared" si="62"/>
        <v>2</v>
      </c>
      <c r="E436" s="51">
        <f t="shared" si="63"/>
        <v>43515.083333332281</v>
      </c>
      <c r="F436" s="63">
        <v>13.4</v>
      </c>
      <c r="G436" s="17" t="s">
        <v>27</v>
      </c>
      <c r="H436" s="58">
        <v>19.100000000000001</v>
      </c>
      <c r="I436" s="67">
        <v>35.5</v>
      </c>
      <c r="J436" s="17" t="s">
        <v>27</v>
      </c>
      <c r="K436" s="71">
        <v>42.4</v>
      </c>
      <c r="N436" s="23">
        <f t="shared" si="57"/>
        <v>13.4</v>
      </c>
      <c r="O436" s="23">
        <f t="shared" si="58"/>
        <v>19.100000000000001</v>
      </c>
      <c r="P436" s="17">
        <f t="shared" si="59"/>
        <v>35.5</v>
      </c>
      <c r="Q436" s="17">
        <f t="shared" si="60"/>
        <v>42.4</v>
      </c>
      <c r="R436" s="18">
        <v>35.5</v>
      </c>
      <c r="S436" s="18">
        <v>42.4</v>
      </c>
      <c r="T436" s="18">
        <v>13.4</v>
      </c>
      <c r="U436" s="56">
        <v>19.100000000000001</v>
      </c>
    </row>
    <row r="437" spans="1:21" x14ac:dyDescent="0.25">
      <c r="A437" s="49">
        <f t="shared" si="61"/>
        <v>2019</v>
      </c>
      <c r="B437" s="50">
        <f t="shared" si="64"/>
        <v>2</v>
      </c>
      <c r="C437" s="50">
        <f t="shared" si="65"/>
        <v>19</v>
      </c>
      <c r="D437" s="50">
        <f t="shared" si="62"/>
        <v>3</v>
      </c>
      <c r="E437" s="51">
        <f t="shared" si="63"/>
        <v>43515.124999998945</v>
      </c>
      <c r="F437" s="63">
        <v>6.1</v>
      </c>
      <c r="G437" s="17" t="s">
        <v>27</v>
      </c>
      <c r="H437" s="58">
        <v>18.899999999999999</v>
      </c>
      <c r="I437" s="67">
        <v>29.4</v>
      </c>
      <c r="J437" s="17" t="s">
        <v>27</v>
      </c>
      <c r="K437" s="71">
        <v>42.3</v>
      </c>
      <c r="N437" s="23">
        <f t="shared" si="57"/>
        <v>6.1</v>
      </c>
      <c r="O437" s="23">
        <f t="shared" si="58"/>
        <v>18.899999999999999</v>
      </c>
      <c r="P437" s="17">
        <f t="shared" si="59"/>
        <v>29.4</v>
      </c>
      <c r="Q437" s="17">
        <f t="shared" si="60"/>
        <v>42.3</v>
      </c>
      <c r="R437" s="18">
        <v>29.4</v>
      </c>
      <c r="S437" s="18">
        <v>42.3</v>
      </c>
      <c r="T437" s="18">
        <v>6.1</v>
      </c>
      <c r="U437" s="56">
        <v>18.899999999999999</v>
      </c>
    </row>
    <row r="438" spans="1:21" x14ac:dyDescent="0.25">
      <c r="A438" s="49">
        <f t="shared" si="61"/>
        <v>2019</v>
      </c>
      <c r="B438" s="50">
        <f t="shared" si="64"/>
        <v>2</v>
      </c>
      <c r="C438" s="50">
        <f t="shared" si="65"/>
        <v>19</v>
      </c>
      <c r="D438" s="50">
        <f t="shared" si="62"/>
        <v>4</v>
      </c>
      <c r="E438" s="51">
        <f t="shared" si="63"/>
        <v>43515.166666665609</v>
      </c>
      <c r="F438" s="63">
        <v>10.5</v>
      </c>
      <c r="G438" s="17" t="s">
        <v>27</v>
      </c>
      <c r="H438" s="58">
        <v>19.2</v>
      </c>
      <c r="I438" s="67">
        <v>31.3</v>
      </c>
      <c r="J438" s="17" t="s">
        <v>27</v>
      </c>
      <c r="K438" s="71">
        <v>43.1</v>
      </c>
      <c r="N438" s="23">
        <f t="shared" si="57"/>
        <v>10.5</v>
      </c>
      <c r="O438" s="23">
        <f t="shared" si="58"/>
        <v>19.2</v>
      </c>
      <c r="P438" s="17">
        <f t="shared" si="59"/>
        <v>31.3</v>
      </c>
      <c r="Q438" s="17">
        <f t="shared" si="60"/>
        <v>43.1</v>
      </c>
      <c r="R438" s="18">
        <v>31.3</v>
      </c>
      <c r="S438" s="18">
        <v>43.1</v>
      </c>
      <c r="T438" s="18">
        <v>10.5</v>
      </c>
      <c r="U438" s="56">
        <v>19.2</v>
      </c>
    </row>
    <row r="439" spans="1:21" x14ac:dyDescent="0.25">
      <c r="A439" s="49">
        <f t="shared" si="61"/>
        <v>2019</v>
      </c>
      <c r="B439" s="50">
        <f t="shared" si="64"/>
        <v>2</v>
      </c>
      <c r="C439" s="50">
        <f t="shared" si="65"/>
        <v>19</v>
      </c>
      <c r="D439" s="50">
        <f t="shared" si="62"/>
        <v>5</v>
      </c>
      <c r="E439" s="51">
        <f t="shared" si="63"/>
        <v>43515.208333332273</v>
      </c>
      <c r="F439" s="63">
        <v>8.6</v>
      </c>
      <c r="G439" s="17" t="s">
        <v>27</v>
      </c>
      <c r="H439" s="58">
        <v>19.3</v>
      </c>
      <c r="I439" s="67">
        <v>31.1</v>
      </c>
      <c r="J439" s="17" t="s">
        <v>27</v>
      </c>
      <c r="K439" s="71">
        <v>43.8</v>
      </c>
      <c r="N439" s="23">
        <f t="shared" si="57"/>
        <v>8.6</v>
      </c>
      <c r="O439" s="23">
        <f t="shared" si="58"/>
        <v>19.3</v>
      </c>
      <c r="P439" s="17">
        <f t="shared" si="59"/>
        <v>31.1</v>
      </c>
      <c r="Q439" s="17">
        <f t="shared" si="60"/>
        <v>43.8</v>
      </c>
      <c r="R439" s="18">
        <v>31.1</v>
      </c>
      <c r="S439" s="18">
        <v>43.8</v>
      </c>
      <c r="T439" s="18">
        <v>8.6</v>
      </c>
      <c r="U439" s="56">
        <v>19.3</v>
      </c>
    </row>
    <row r="440" spans="1:21" x14ac:dyDescent="0.25">
      <c r="A440" s="49">
        <f t="shared" si="61"/>
        <v>2019</v>
      </c>
      <c r="B440" s="50">
        <f t="shared" si="64"/>
        <v>2</v>
      </c>
      <c r="C440" s="50">
        <f t="shared" si="65"/>
        <v>19</v>
      </c>
      <c r="D440" s="50">
        <f t="shared" si="62"/>
        <v>6</v>
      </c>
      <c r="E440" s="51">
        <f t="shared" si="63"/>
        <v>43515.249999998938</v>
      </c>
      <c r="F440" s="63">
        <v>12.5</v>
      </c>
      <c r="G440" s="17" t="s">
        <v>27</v>
      </c>
      <c r="H440" s="58">
        <v>19.600000000000001</v>
      </c>
      <c r="I440" s="67">
        <v>40.299999999999997</v>
      </c>
      <c r="J440" s="17" t="s">
        <v>27</v>
      </c>
      <c r="K440" s="71">
        <v>44.7</v>
      </c>
      <c r="N440" s="23">
        <f t="shared" si="57"/>
        <v>12.5</v>
      </c>
      <c r="O440" s="23">
        <f t="shared" si="58"/>
        <v>19.600000000000001</v>
      </c>
      <c r="P440" s="17">
        <f t="shared" si="59"/>
        <v>40.299999999999997</v>
      </c>
      <c r="Q440" s="17">
        <f t="shared" si="60"/>
        <v>44.7</v>
      </c>
      <c r="R440" s="18">
        <v>40.299999999999997</v>
      </c>
      <c r="S440" s="18">
        <v>44.7</v>
      </c>
      <c r="T440" s="18">
        <v>12.5</v>
      </c>
      <c r="U440" s="56">
        <v>19.600000000000001</v>
      </c>
    </row>
    <row r="441" spans="1:21" x14ac:dyDescent="0.25">
      <c r="A441" s="49">
        <f t="shared" si="61"/>
        <v>2019</v>
      </c>
      <c r="B441" s="50">
        <f t="shared" si="64"/>
        <v>2</v>
      </c>
      <c r="C441" s="50">
        <f t="shared" si="65"/>
        <v>19</v>
      </c>
      <c r="D441" s="50">
        <f t="shared" si="62"/>
        <v>7</v>
      </c>
      <c r="E441" s="51">
        <f t="shared" si="63"/>
        <v>43515.291666665602</v>
      </c>
      <c r="F441" s="63">
        <v>19.600000000000001</v>
      </c>
      <c r="G441" s="17" t="s">
        <v>27</v>
      </c>
      <c r="H441" s="58">
        <v>19.7</v>
      </c>
      <c r="I441" s="67">
        <v>79.7</v>
      </c>
      <c r="J441" s="17" t="s">
        <v>27</v>
      </c>
      <c r="K441" s="71">
        <v>46.2</v>
      </c>
      <c r="N441" s="23">
        <f t="shared" si="57"/>
        <v>19.600000000000001</v>
      </c>
      <c r="O441" s="23">
        <f t="shared" si="58"/>
        <v>19.7</v>
      </c>
      <c r="P441" s="17">
        <f t="shared" si="59"/>
        <v>79.7</v>
      </c>
      <c r="Q441" s="17">
        <f t="shared" si="60"/>
        <v>46.2</v>
      </c>
      <c r="R441" s="18">
        <v>79.7</v>
      </c>
      <c r="S441" s="18">
        <v>46.2</v>
      </c>
      <c r="T441" s="18">
        <v>19.600000000000001</v>
      </c>
      <c r="U441" s="56">
        <v>19.7</v>
      </c>
    </row>
    <row r="442" spans="1:21" x14ac:dyDescent="0.25">
      <c r="A442" s="49">
        <f t="shared" si="61"/>
        <v>2019</v>
      </c>
      <c r="B442" s="50">
        <f t="shared" si="64"/>
        <v>2</v>
      </c>
      <c r="C442" s="50">
        <f t="shared" si="65"/>
        <v>19</v>
      </c>
      <c r="D442" s="50">
        <f t="shared" si="62"/>
        <v>8</v>
      </c>
      <c r="E442" s="51">
        <f t="shared" si="63"/>
        <v>43515.333333332266</v>
      </c>
      <c r="F442" s="63">
        <v>25.7</v>
      </c>
      <c r="G442" s="17" t="s">
        <v>27</v>
      </c>
      <c r="H442" s="58">
        <v>20.3</v>
      </c>
      <c r="I442" s="67">
        <v>115.3</v>
      </c>
      <c r="J442" s="17" t="s">
        <v>27</v>
      </c>
      <c r="K442" s="71">
        <v>48.8</v>
      </c>
      <c r="N442" s="23">
        <f t="shared" si="57"/>
        <v>25.7</v>
      </c>
      <c r="O442" s="23">
        <f t="shared" si="58"/>
        <v>20.3</v>
      </c>
      <c r="P442" s="17">
        <f t="shared" si="59"/>
        <v>115.3</v>
      </c>
      <c r="Q442" s="17">
        <f t="shared" si="60"/>
        <v>48.8</v>
      </c>
      <c r="R442" s="18">
        <v>115.3</v>
      </c>
      <c r="S442" s="18">
        <v>48.8</v>
      </c>
      <c r="T442" s="18">
        <v>25.7</v>
      </c>
      <c r="U442" s="56">
        <v>20.3</v>
      </c>
    </row>
    <row r="443" spans="1:21" x14ac:dyDescent="0.25">
      <c r="A443" s="49">
        <f t="shared" si="61"/>
        <v>2019</v>
      </c>
      <c r="B443" s="50">
        <f t="shared" si="64"/>
        <v>2</v>
      </c>
      <c r="C443" s="50">
        <f t="shared" si="65"/>
        <v>19</v>
      </c>
      <c r="D443" s="50">
        <f t="shared" si="62"/>
        <v>9</v>
      </c>
      <c r="E443" s="51">
        <f t="shared" si="63"/>
        <v>43515.37499999893</v>
      </c>
      <c r="F443" s="63">
        <v>10.1</v>
      </c>
      <c r="G443" s="17" t="s">
        <v>27</v>
      </c>
      <c r="H443" s="58">
        <v>20.3</v>
      </c>
      <c r="I443" s="67">
        <v>42.3</v>
      </c>
      <c r="J443" s="17" t="s">
        <v>27</v>
      </c>
      <c r="K443" s="71">
        <v>49.3</v>
      </c>
      <c r="N443" s="23">
        <f t="shared" si="57"/>
        <v>10.1</v>
      </c>
      <c r="O443" s="23">
        <f t="shared" si="58"/>
        <v>20.3</v>
      </c>
      <c r="P443" s="17">
        <f t="shared" si="59"/>
        <v>42.3</v>
      </c>
      <c r="Q443" s="17">
        <f t="shared" si="60"/>
        <v>49.3</v>
      </c>
      <c r="R443" s="18">
        <v>42.3</v>
      </c>
      <c r="S443" s="18">
        <v>49.3</v>
      </c>
      <c r="T443" s="18">
        <v>10.1</v>
      </c>
      <c r="U443" s="56">
        <v>20.3</v>
      </c>
    </row>
    <row r="444" spans="1:21" x14ac:dyDescent="0.25">
      <c r="A444" s="49">
        <f t="shared" si="61"/>
        <v>2019</v>
      </c>
      <c r="B444" s="50">
        <f t="shared" si="64"/>
        <v>2</v>
      </c>
      <c r="C444" s="50">
        <f t="shared" si="65"/>
        <v>19</v>
      </c>
      <c r="D444" s="50">
        <f t="shared" si="62"/>
        <v>10</v>
      </c>
      <c r="E444" s="51">
        <f t="shared" si="63"/>
        <v>43515.416666665595</v>
      </c>
      <c r="F444" s="63">
        <v>13.6</v>
      </c>
      <c r="G444" s="17" t="s">
        <v>27</v>
      </c>
      <c r="H444" s="58">
        <v>20.5</v>
      </c>
      <c r="I444" s="67">
        <v>44.2</v>
      </c>
      <c r="J444" s="17" t="s">
        <v>27</v>
      </c>
      <c r="K444" s="71">
        <v>50.2</v>
      </c>
      <c r="N444" s="23">
        <f t="shared" si="57"/>
        <v>13.6</v>
      </c>
      <c r="O444" s="23">
        <f t="shared" si="58"/>
        <v>20.5</v>
      </c>
      <c r="P444" s="17">
        <f t="shared" si="59"/>
        <v>44.2</v>
      </c>
      <c r="Q444" s="17">
        <f t="shared" si="60"/>
        <v>50.2</v>
      </c>
      <c r="R444" s="18">
        <v>44.2</v>
      </c>
      <c r="S444" s="18">
        <v>50.2</v>
      </c>
      <c r="T444" s="18">
        <v>13.6</v>
      </c>
      <c r="U444" s="56">
        <v>20.5</v>
      </c>
    </row>
    <row r="445" spans="1:21" x14ac:dyDescent="0.25">
      <c r="A445" s="49">
        <f t="shared" si="61"/>
        <v>2019</v>
      </c>
      <c r="B445" s="50">
        <f t="shared" si="64"/>
        <v>2</v>
      </c>
      <c r="C445" s="50">
        <f t="shared" si="65"/>
        <v>19</v>
      </c>
      <c r="D445" s="50">
        <f t="shared" si="62"/>
        <v>11</v>
      </c>
      <c r="E445" s="51">
        <f t="shared" si="63"/>
        <v>43515.458333332259</v>
      </c>
      <c r="F445" s="63">
        <v>10.1</v>
      </c>
      <c r="G445" s="17" t="s">
        <v>27</v>
      </c>
      <c r="H445" s="58">
        <v>20.3</v>
      </c>
      <c r="I445" s="67">
        <v>30.8</v>
      </c>
      <c r="J445" s="17" t="s">
        <v>27</v>
      </c>
      <c r="K445" s="71">
        <v>50.5</v>
      </c>
      <c r="N445" s="23">
        <f t="shared" si="57"/>
        <v>10.1</v>
      </c>
      <c r="O445" s="23">
        <f t="shared" si="58"/>
        <v>20.3</v>
      </c>
      <c r="P445" s="17">
        <f t="shared" si="59"/>
        <v>30.8</v>
      </c>
      <c r="Q445" s="17">
        <f t="shared" si="60"/>
        <v>50.5</v>
      </c>
      <c r="R445" s="18">
        <v>30.8</v>
      </c>
      <c r="S445" s="18">
        <v>50.5</v>
      </c>
      <c r="T445" s="18">
        <v>10.1</v>
      </c>
      <c r="U445" s="56">
        <v>20.3</v>
      </c>
    </row>
    <row r="446" spans="1:21" x14ac:dyDescent="0.25">
      <c r="A446" s="49">
        <f t="shared" si="61"/>
        <v>2019</v>
      </c>
      <c r="B446" s="50">
        <f t="shared" si="64"/>
        <v>2</v>
      </c>
      <c r="C446" s="50">
        <f t="shared" si="65"/>
        <v>19</v>
      </c>
      <c r="D446" s="50">
        <f t="shared" si="62"/>
        <v>12</v>
      </c>
      <c r="E446" s="51">
        <f t="shared" si="63"/>
        <v>43515.499999998923</v>
      </c>
      <c r="F446" s="63">
        <v>3.9</v>
      </c>
      <c r="G446" s="17" t="s">
        <v>27</v>
      </c>
      <c r="H446" s="58">
        <v>19.7</v>
      </c>
      <c r="I446" s="67">
        <v>22.7</v>
      </c>
      <c r="J446" s="17" t="s">
        <v>27</v>
      </c>
      <c r="K446" s="71">
        <v>50.4</v>
      </c>
      <c r="N446" s="23">
        <f t="shared" si="57"/>
        <v>3.9</v>
      </c>
      <c r="O446" s="23">
        <f t="shared" si="58"/>
        <v>19.7</v>
      </c>
      <c r="P446" s="17">
        <f t="shared" si="59"/>
        <v>22.7</v>
      </c>
      <c r="Q446" s="17">
        <f t="shared" si="60"/>
        <v>50.4</v>
      </c>
      <c r="R446" s="18">
        <v>22.7</v>
      </c>
      <c r="S446" s="18">
        <v>50.4</v>
      </c>
      <c r="T446" s="18">
        <v>3.9</v>
      </c>
      <c r="U446" s="56">
        <v>19.7</v>
      </c>
    </row>
    <row r="447" spans="1:21" x14ac:dyDescent="0.25">
      <c r="A447" s="49">
        <f t="shared" si="61"/>
        <v>2019</v>
      </c>
      <c r="B447" s="50">
        <f t="shared" si="64"/>
        <v>2</v>
      </c>
      <c r="C447" s="50">
        <f t="shared" si="65"/>
        <v>19</v>
      </c>
      <c r="D447" s="50">
        <f t="shared" si="62"/>
        <v>13</v>
      </c>
      <c r="E447" s="51">
        <f t="shared" si="63"/>
        <v>43515.541666665587</v>
      </c>
      <c r="F447" s="63">
        <v>3.2</v>
      </c>
      <c r="G447" s="17" t="s">
        <v>27</v>
      </c>
      <c r="H447" s="58">
        <v>18.7</v>
      </c>
      <c r="I447" s="67">
        <v>25.8</v>
      </c>
      <c r="J447" s="17" t="s">
        <v>27</v>
      </c>
      <c r="K447" s="71">
        <v>49.8</v>
      </c>
      <c r="N447" s="23">
        <f t="shared" si="57"/>
        <v>3.2</v>
      </c>
      <c r="O447" s="23">
        <f t="shared" si="58"/>
        <v>18.7</v>
      </c>
      <c r="P447" s="17">
        <f t="shared" si="59"/>
        <v>25.8</v>
      </c>
      <c r="Q447" s="17">
        <f t="shared" si="60"/>
        <v>49.8</v>
      </c>
      <c r="R447" s="18">
        <v>25.8</v>
      </c>
      <c r="S447" s="18">
        <v>49.8</v>
      </c>
      <c r="T447" s="18">
        <v>3.2</v>
      </c>
      <c r="U447" s="56">
        <v>18.7</v>
      </c>
    </row>
    <row r="448" spans="1:21" x14ac:dyDescent="0.25">
      <c r="A448" s="49">
        <f t="shared" si="61"/>
        <v>2019</v>
      </c>
      <c r="B448" s="50">
        <f t="shared" si="64"/>
        <v>2</v>
      </c>
      <c r="C448" s="50">
        <f t="shared" si="65"/>
        <v>19</v>
      </c>
      <c r="D448" s="50">
        <f t="shared" si="62"/>
        <v>14</v>
      </c>
      <c r="E448" s="51">
        <f t="shared" si="63"/>
        <v>43515.583333332252</v>
      </c>
      <c r="F448" s="63">
        <v>13.1</v>
      </c>
      <c r="G448" s="17" t="s">
        <v>27</v>
      </c>
      <c r="H448" s="58">
        <v>18.100000000000001</v>
      </c>
      <c r="I448" s="67">
        <v>30.4</v>
      </c>
      <c r="J448" s="17" t="s">
        <v>27</v>
      </c>
      <c r="K448" s="71">
        <v>49.4</v>
      </c>
      <c r="N448" s="23">
        <f t="shared" si="57"/>
        <v>13.1</v>
      </c>
      <c r="O448" s="23">
        <f t="shared" si="58"/>
        <v>18.100000000000001</v>
      </c>
      <c r="P448" s="17">
        <f t="shared" si="59"/>
        <v>30.4</v>
      </c>
      <c r="Q448" s="17">
        <f t="shared" si="60"/>
        <v>49.4</v>
      </c>
      <c r="R448" s="18">
        <v>30.4</v>
      </c>
      <c r="S448" s="18">
        <v>49.4</v>
      </c>
      <c r="T448" s="18">
        <v>13.1</v>
      </c>
      <c r="U448" s="56">
        <v>18.100000000000001</v>
      </c>
    </row>
    <row r="449" spans="1:21" x14ac:dyDescent="0.25">
      <c r="A449" s="49">
        <f t="shared" si="61"/>
        <v>2019</v>
      </c>
      <c r="B449" s="50">
        <f t="shared" si="64"/>
        <v>2</v>
      </c>
      <c r="C449" s="50">
        <f t="shared" si="65"/>
        <v>19</v>
      </c>
      <c r="D449" s="50">
        <f t="shared" si="62"/>
        <v>15</v>
      </c>
      <c r="E449" s="51">
        <f t="shared" si="63"/>
        <v>43515.624999998916</v>
      </c>
      <c r="F449" s="63">
        <v>34.299999999999997</v>
      </c>
      <c r="G449" s="17" t="s">
        <v>27</v>
      </c>
      <c r="H449" s="58">
        <v>18.8</v>
      </c>
      <c r="I449" s="67">
        <v>43.2</v>
      </c>
      <c r="J449" s="17" t="s">
        <v>27</v>
      </c>
      <c r="K449" s="71">
        <v>50.1</v>
      </c>
      <c r="N449" s="23">
        <f t="shared" si="57"/>
        <v>34.299999999999997</v>
      </c>
      <c r="O449" s="23">
        <f t="shared" si="58"/>
        <v>18.8</v>
      </c>
      <c r="P449" s="17">
        <f t="shared" si="59"/>
        <v>43.2</v>
      </c>
      <c r="Q449" s="17">
        <f t="shared" si="60"/>
        <v>50.1</v>
      </c>
      <c r="R449" s="18">
        <v>43.2</v>
      </c>
      <c r="S449" s="18">
        <v>50.1</v>
      </c>
      <c r="T449" s="18">
        <v>34.299999999999997</v>
      </c>
      <c r="U449" s="56">
        <v>18.8</v>
      </c>
    </row>
    <row r="450" spans="1:21" x14ac:dyDescent="0.25">
      <c r="A450" s="49">
        <f t="shared" si="61"/>
        <v>2019</v>
      </c>
      <c r="B450" s="50">
        <f t="shared" si="64"/>
        <v>2</v>
      </c>
      <c r="C450" s="50">
        <f t="shared" si="65"/>
        <v>19</v>
      </c>
      <c r="D450" s="50">
        <f t="shared" si="62"/>
        <v>16</v>
      </c>
      <c r="E450" s="51">
        <f t="shared" si="63"/>
        <v>43515.66666666558</v>
      </c>
      <c r="F450" s="63">
        <v>2.6</v>
      </c>
      <c r="G450" s="17" t="s">
        <v>27</v>
      </c>
      <c r="H450" s="58">
        <v>17.100000000000001</v>
      </c>
      <c r="I450" s="67">
        <v>16.399999999999999</v>
      </c>
      <c r="J450" s="17" t="s">
        <v>27</v>
      </c>
      <c r="K450" s="71">
        <v>48.5</v>
      </c>
      <c r="N450" s="23">
        <f t="shared" ref="N450:N513" si="66">IF(G450="Valid", F450, NA())</f>
        <v>2.6</v>
      </c>
      <c r="O450" s="23">
        <f t="shared" ref="O450:O513" si="67">IF(G450="Valid", H450, NA())</f>
        <v>17.100000000000001</v>
      </c>
      <c r="P450" s="17">
        <f t="shared" ref="P450:P513" si="68">IF(J450="Valid", I450, NA())</f>
        <v>16.399999999999999</v>
      </c>
      <c r="Q450" s="17">
        <f t="shared" ref="Q450:Q513" si="69">IF(J450="Valid", K450, NA())</f>
        <v>48.5</v>
      </c>
      <c r="R450" s="18">
        <v>16.399999999999999</v>
      </c>
      <c r="S450" s="18">
        <v>48.5</v>
      </c>
      <c r="T450" s="18">
        <v>2.6</v>
      </c>
      <c r="U450" s="56">
        <v>17.100000000000001</v>
      </c>
    </row>
    <row r="451" spans="1:21" x14ac:dyDescent="0.25">
      <c r="A451" s="49">
        <f t="shared" si="61"/>
        <v>2019</v>
      </c>
      <c r="B451" s="50">
        <f t="shared" si="64"/>
        <v>2</v>
      </c>
      <c r="C451" s="50">
        <f t="shared" si="65"/>
        <v>19</v>
      </c>
      <c r="D451" s="50">
        <f t="shared" si="62"/>
        <v>17</v>
      </c>
      <c r="E451" s="51">
        <f t="shared" si="63"/>
        <v>43515.708333332244</v>
      </c>
      <c r="F451" s="63">
        <v>14.6</v>
      </c>
      <c r="G451" s="17" t="s">
        <v>27</v>
      </c>
      <c r="H451" s="58">
        <v>17.100000000000001</v>
      </c>
      <c r="I451" s="67">
        <v>29.1</v>
      </c>
      <c r="J451" s="17" t="s">
        <v>27</v>
      </c>
      <c r="K451" s="71">
        <v>48.5</v>
      </c>
      <c r="N451" s="23">
        <f t="shared" si="66"/>
        <v>14.6</v>
      </c>
      <c r="O451" s="23">
        <f t="shared" si="67"/>
        <v>17.100000000000001</v>
      </c>
      <c r="P451" s="17">
        <f t="shared" si="68"/>
        <v>29.1</v>
      </c>
      <c r="Q451" s="17">
        <f t="shared" si="69"/>
        <v>48.5</v>
      </c>
      <c r="R451" s="18">
        <v>29.1</v>
      </c>
      <c r="S451" s="18">
        <v>48.5</v>
      </c>
      <c r="T451" s="18">
        <v>14.6</v>
      </c>
      <c r="U451" s="56">
        <v>17.100000000000001</v>
      </c>
    </row>
    <row r="452" spans="1:21" x14ac:dyDescent="0.25">
      <c r="A452" s="49">
        <f t="shared" ref="A452:A515" si="70">A451</f>
        <v>2019</v>
      </c>
      <c r="B452" s="50">
        <f t="shared" si="64"/>
        <v>2</v>
      </c>
      <c r="C452" s="50">
        <f t="shared" si="65"/>
        <v>19</v>
      </c>
      <c r="D452" s="50">
        <f t="shared" ref="D452:D515" si="71">IF(D451=23,0,D451+1)</f>
        <v>18</v>
      </c>
      <c r="E452" s="51">
        <f t="shared" ref="E452:E515" si="72">E451+0.0416666666666666</f>
        <v>43515.749999998909</v>
      </c>
      <c r="F452" s="63" t="e">
        <f>NA()</f>
        <v>#N/A</v>
      </c>
      <c r="G452" s="17" t="s">
        <v>28</v>
      </c>
      <c r="H452" s="58" t="e">
        <f>NA()</f>
        <v>#N/A</v>
      </c>
      <c r="I452" s="67">
        <v>9.4</v>
      </c>
      <c r="J452" s="17" t="s">
        <v>27</v>
      </c>
      <c r="K452" s="71">
        <v>47</v>
      </c>
      <c r="L452" s="18" t="s">
        <v>89</v>
      </c>
      <c r="M452" s="19" t="s">
        <v>91</v>
      </c>
      <c r="N452" s="23" t="e">
        <f t="shared" si="66"/>
        <v>#N/A</v>
      </c>
      <c r="O452" s="23" t="e">
        <f t="shared" si="67"/>
        <v>#N/A</v>
      </c>
      <c r="P452" s="17">
        <f t="shared" si="68"/>
        <v>9.4</v>
      </c>
      <c r="Q452" s="17">
        <f t="shared" si="69"/>
        <v>47</v>
      </c>
      <c r="R452" s="18">
        <v>9.4</v>
      </c>
      <c r="S452" s="18">
        <v>47</v>
      </c>
    </row>
    <row r="453" spans="1:21" x14ac:dyDescent="0.25">
      <c r="A453" s="49">
        <f t="shared" si="70"/>
        <v>2019</v>
      </c>
      <c r="B453" s="50">
        <f t="shared" si="64"/>
        <v>2</v>
      </c>
      <c r="C453" s="50">
        <f t="shared" si="65"/>
        <v>19</v>
      </c>
      <c r="D453" s="50">
        <f t="shared" si="71"/>
        <v>19</v>
      </c>
      <c r="E453" s="51">
        <f t="shared" si="72"/>
        <v>43515.791666665573</v>
      </c>
      <c r="F453" s="63">
        <v>2.2999999999999998</v>
      </c>
      <c r="G453" s="17" t="s">
        <v>27</v>
      </c>
      <c r="H453" s="58">
        <v>14.5</v>
      </c>
      <c r="I453" s="67">
        <v>23.2</v>
      </c>
      <c r="J453" s="17" t="s">
        <v>27</v>
      </c>
      <c r="K453" s="71">
        <v>46</v>
      </c>
      <c r="N453" s="23">
        <f t="shared" si="66"/>
        <v>2.2999999999999998</v>
      </c>
      <c r="O453" s="23">
        <f t="shared" si="67"/>
        <v>14.5</v>
      </c>
      <c r="P453" s="17">
        <f t="shared" si="68"/>
        <v>23.2</v>
      </c>
      <c r="Q453" s="17">
        <f t="shared" si="69"/>
        <v>46</v>
      </c>
      <c r="R453" s="18">
        <v>23.2</v>
      </c>
      <c r="S453" s="18">
        <v>46</v>
      </c>
      <c r="T453" s="18">
        <v>2.2999999999999998</v>
      </c>
      <c r="U453" s="56">
        <v>14.5</v>
      </c>
    </row>
    <row r="454" spans="1:21" x14ac:dyDescent="0.25">
      <c r="A454" s="49">
        <f t="shared" si="70"/>
        <v>2019</v>
      </c>
      <c r="B454" s="50">
        <f t="shared" si="64"/>
        <v>2</v>
      </c>
      <c r="C454" s="50">
        <f t="shared" si="65"/>
        <v>19</v>
      </c>
      <c r="D454" s="50">
        <f t="shared" si="71"/>
        <v>20</v>
      </c>
      <c r="E454" s="51">
        <f t="shared" si="72"/>
        <v>43515.833333332237</v>
      </c>
      <c r="F454" s="63">
        <v>7.2</v>
      </c>
      <c r="G454" s="17" t="s">
        <v>27</v>
      </c>
      <c r="H454" s="58">
        <v>13.6</v>
      </c>
      <c r="I454" s="67">
        <v>30.2</v>
      </c>
      <c r="J454" s="17" t="s">
        <v>27</v>
      </c>
      <c r="K454" s="71">
        <v>45.2</v>
      </c>
      <c r="N454" s="23">
        <f t="shared" si="66"/>
        <v>7.2</v>
      </c>
      <c r="O454" s="23">
        <f t="shared" si="67"/>
        <v>13.6</v>
      </c>
      <c r="P454" s="17">
        <f t="shared" si="68"/>
        <v>30.2</v>
      </c>
      <c r="Q454" s="17">
        <f t="shared" si="69"/>
        <v>45.2</v>
      </c>
      <c r="R454" s="18">
        <v>30.2</v>
      </c>
      <c r="S454" s="18">
        <v>45.2</v>
      </c>
      <c r="T454" s="18">
        <v>7.2</v>
      </c>
      <c r="U454" s="56">
        <v>13.6</v>
      </c>
    </row>
    <row r="455" spans="1:21" x14ac:dyDescent="0.25">
      <c r="A455" s="49">
        <f t="shared" si="70"/>
        <v>2019</v>
      </c>
      <c r="B455" s="50">
        <f t="shared" si="64"/>
        <v>2</v>
      </c>
      <c r="C455" s="50">
        <f t="shared" si="65"/>
        <v>19</v>
      </c>
      <c r="D455" s="50">
        <f t="shared" si="71"/>
        <v>21</v>
      </c>
      <c r="E455" s="51">
        <f t="shared" si="72"/>
        <v>43515.874999998901</v>
      </c>
      <c r="F455" s="63">
        <v>4.2</v>
      </c>
      <c r="G455" s="17" t="s">
        <v>27</v>
      </c>
      <c r="H455" s="58">
        <v>12.7</v>
      </c>
      <c r="I455" s="67">
        <v>30.8</v>
      </c>
      <c r="J455" s="17" t="s">
        <v>27</v>
      </c>
      <c r="K455" s="71">
        <v>43.3</v>
      </c>
      <c r="N455" s="23">
        <f t="shared" si="66"/>
        <v>4.2</v>
      </c>
      <c r="O455" s="23">
        <f t="shared" si="67"/>
        <v>12.7</v>
      </c>
      <c r="P455" s="17">
        <f t="shared" si="68"/>
        <v>30.8</v>
      </c>
      <c r="Q455" s="17">
        <f t="shared" si="69"/>
        <v>43.3</v>
      </c>
      <c r="R455" s="18">
        <v>30.8</v>
      </c>
      <c r="S455" s="18">
        <v>43.3</v>
      </c>
      <c r="T455" s="18">
        <v>4.2</v>
      </c>
      <c r="U455" s="56">
        <v>12.7</v>
      </c>
    </row>
    <row r="456" spans="1:21" x14ac:dyDescent="0.25">
      <c r="A456" s="49">
        <f t="shared" si="70"/>
        <v>2019</v>
      </c>
      <c r="B456" s="50">
        <f t="shared" si="64"/>
        <v>2</v>
      </c>
      <c r="C456" s="50">
        <f t="shared" si="65"/>
        <v>19</v>
      </c>
      <c r="D456" s="50">
        <f t="shared" si="71"/>
        <v>22</v>
      </c>
      <c r="E456" s="51">
        <f t="shared" si="72"/>
        <v>43515.916666665566</v>
      </c>
      <c r="F456" s="63">
        <v>5.4</v>
      </c>
      <c r="G456" s="17" t="s">
        <v>27</v>
      </c>
      <c r="H456" s="58">
        <v>12</v>
      </c>
      <c r="I456" s="67">
        <v>27.5</v>
      </c>
      <c r="J456" s="17" t="s">
        <v>27</v>
      </c>
      <c r="K456" s="71">
        <v>42.5</v>
      </c>
      <c r="N456" s="23">
        <f t="shared" si="66"/>
        <v>5.4</v>
      </c>
      <c r="O456" s="23">
        <f t="shared" si="67"/>
        <v>12</v>
      </c>
      <c r="P456" s="17">
        <f t="shared" si="68"/>
        <v>27.5</v>
      </c>
      <c r="Q456" s="17">
        <f t="shared" si="69"/>
        <v>42.5</v>
      </c>
      <c r="R456" s="18">
        <v>27.5</v>
      </c>
      <c r="S456" s="18">
        <v>42.5</v>
      </c>
      <c r="T456" s="18">
        <v>5.4</v>
      </c>
      <c r="U456" s="56">
        <v>12</v>
      </c>
    </row>
    <row r="457" spans="1:21" x14ac:dyDescent="0.25">
      <c r="A457" s="49">
        <f t="shared" si="70"/>
        <v>2019</v>
      </c>
      <c r="B457" s="50">
        <f t="shared" si="64"/>
        <v>2</v>
      </c>
      <c r="C457" s="50">
        <f t="shared" si="65"/>
        <v>19</v>
      </c>
      <c r="D457" s="50">
        <f t="shared" si="71"/>
        <v>23</v>
      </c>
      <c r="E457" s="51">
        <f t="shared" si="72"/>
        <v>43515.95833333223</v>
      </c>
      <c r="F457" s="63">
        <v>4.5</v>
      </c>
      <c r="G457" s="17" t="s">
        <v>27</v>
      </c>
      <c r="H457" s="58">
        <v>10.6</v>
      </c>
      <c r="I457" s="67">
        <v>52.4</v>
      </c>
      <c r="J457" s="17" t="s">
        <v>27</v>
      </c>
      <c r="K457" s="71">
        <v>39.4</v>
      </c>
      <c r="N457" s="23">
        <f t="shared" si="66"/>
        <v>4.5</v>
      </c>
      <c r="O457" s="23">
        <f t="shared" si="67"/>
        <v>10.6</v>
      </c>
      <c r="P457" s="17">
        <f t="shared" si="68"/>
        <v>52.4</v>
      </c>
      <c r="Q457" s="17">
        <f t="shared" si="69"/>
        <v>39.4</v>
      </c>
      <c r="R457" s="18">
        <v>52.4</v>
      </c>
      <c r="S457" s="18">
        <v>39.4</v>
      </c>
      <c r="T457" s="18">
        <v>4.5</v>
      </c>
      <c r="U457" s="56">
        <v>10.6</v>
      </c>
    </row>
    <row r="458" spans="1:21" x14ac:dyDescent="0.25">
      <c r="A458" s="49">
        <f t="shared" si="70"/>
        <v>2019</v>
      </c>
      <c r="B458" s="50">
        <f t="shared" si="64"/>
        <v>2</v>
      </c>
      <c r="C458" s="50">
        <f t="shared" si="65"/>
        <v>20</v>
      </c>
      <c r="D458" s="50">
        <f t="shared" si="71"/>
        <v>0</v>
      </c>
      <c r="E458" s="51">
        <f t="shared" si="72"/>
        <v>43515.999999998894</v>
      </c>
      <c r="F458" s="63">
        <v>12.6</v>
      </c>
      <c r="G458" s="17" t="s">
        <v>27</v>
      </c>
      <c r="H458" s="58">
        <v>10.1</v>
      </c>
      <c r="I458" s="67">
        <v>69.7</v>
      </c>
      <c r="J458" s="17" t="s">
        <v>27</v>
      </c>
      <c r="K458" s="71">
        <v>38.700000000000003</v>
      </c>
      <c r="N458" s="23">
        <f t="shared" si="66"/>
        <v>12.6</v>
      </c>
      <c r="O458" s="23">
        <f t="shared" si="67"/>
        <v>10.1</v>
      </c>
      <c r="P458" s="17">
        <f t="shared" si="68"/>
        <v>69.7</v>
      </c>
      <c r="Q458" s="17">
        <f t="shared" si="69"/>
        <v>38.700000000000003</v>
      </c>
      <c r="R458" s="18">
        <v>69.7</v>
      </c>
      <c r="S458" s="18">
        <v>38.700000000000003</v>
      </c>
      <c r="T458" s="18">
        <v>12.6</v>
      </c>
      <c r="U458" s="56">
        <v>10.1</v>
      </c>
    </row>
    <row r="459" spans="1:21" x14ac:dyDescent="0.25">
      <c r="A459" s="49">
        <f t="shared" si="70"/>
        <v>2019</v>
      </c>
      <c r="B459" s="50">
        <f t="shared" si="64"/>
        <v>2</v>
      </c>
      <c r="C459" s="50">
        <f t="shared" si="65"/>
        <v>20</v>
      </c>
      <c r="D459" s="50">
        <f t="shared" si="71"/>
        <v>1</v>
      </c>
      <c r="E459" s="51">
        <f t="shared" si="72"/>
        <v>43516.041666665558</v>
      </c>
      <c r="F459" s="63">
        <v>13.5</v>
      </c>
      <c r="G459" s="17" t="s">
        <v>27</v>
      </c>
      <c r="H459" s="58">
        <v>9.9</v>
      </c>
      <c r="I459" s="67">
        <v>42.8</v>
      </c>
      <c r="J459" s="17" t="s">
        <v>27</v>
      </c>
      <c r="K459" s="71">
        <v>38.299999999999997</v>
      </c>
      <c r="N459" s="23">
        <f t="shared" si="66"/>
        <v>13.5</v>
      </c>
      <c r="O459" s="23">
        <f t="shared" si="67"/>
        <v>9.9</v>
      </c>
      <c r="P459" s="17">
        <f t="shared" si="68"/>
        <v>42.8</v>
      </c>
      <c r="Q459" s="17">
        <f t="shared" si="69"/>
        <v>38.299999999999997</v>
      </c>
      <c r="R459" s="18">
        <v>42.8</v>
      </c>
      <c r="S459" s="18">
        <v>38.299999999999997</v>
      </c>
      <c r="T459" s="18">
        <v>13.5</v>
      </c>
      <c r="U459" s="56">
        <v>9.9</v>
      </c>
    </row>
    <row r="460" spans="1:21" x14ac:dyDescent="0.25">
      <c r="A460" s="49">
        <f t="shared" si="70"/>
        <v>2019</v>
      </c>
      <c r="B460" s="50">
        <f t="shared" si="64"/>
        <v>2</v>
      </c>
      <c r="C460" s="50">
        <f t="shared" si="65"/>
        <v>20</v>
      </c>
      <c r="D460" s="50">
        <f t="shared" si="71"/>
        <v>2</v>
      </c>
      <c r="E460" s="51">
        <f t="shared" si="72"/>
        <v>43516.083333332223</v>
      </c>
      <c r="F460" s="63">
        <v>24.4</v>
      </c>
      <c r="G460" s="17" t="s">
        <v>27</v>
      </c>
      <c r="H460" s="58">
        <v>10.3</v>
      </c>
      <c r="I460" s="67">
        <v>42.7</v>
      </c>
      <c r="J460" s="17" t="s">
        <v>27</v>
      </c>
      <c r="K460" s="71">
        <v>38.6</v>
      </c>
      <c r="N460" s="23">
        <f t="shared" si="66"/>
        <v>24.4</v>
      </c>
      <c r="O460" s="23">
        <f t="shared" si="67"/>
        <v>10.3</v>
      </c>
      <c r="P460" s="17">
        <f t="shared" si="68"/>
        <v>42.7</v>
      </c>
      <c r="Q460" s="17">
        <f t="shared" si="69"/>
        <v>38.6</v>
      </c>
      <c r="R460" s="18">
        <v>42.7</v>
      </c>
      <c r="S460" s="18">
        <v>38.6</v>
      </c>
      <c r="T460" s="18">
        <v>24.4</v>
      </c>
      <c r="U460" s="56">
        <v>10.3</v>
      </c>
    </row>
    <row r="461" spans="1:21" x14ac:dyDescent="0.25">
      <c r="A461" s="49">
        <f t="shared" si="70"/>
        <v>2019</v>
      </c>
      <c r="B461" s="50">
        <f t="shared" si="64"/>
        <v>2</v>
      </c>
      <c r="C461" s="50">
        <f t="shared" si="65"/>
        <v>20</v>
      </c>
      <c r="D461" s="50">
        <f t="shared" si="71"/>
        <v>3</v>
      </c>
      <c r="E461" s="51">
        <f t="shared" si="72"/>
        <v>43516.124999998887</v>
      </c>
      <c r="F461" s="63">
        <v>19.3</v>
      </c>
      <c r="G461" s="17" t="s">
        <v>27</v>
      </c>
      <c r="H461" s="58">
        <v>10.9</v>
      </c>
      <c r="I461" s="67">
        <v>32.799999999999997</v>
      </c>
      <c r="J461" s="17" t="s">
        <v>27</v>
      </c>
      <c r="K461" s="71">
        <v>38.6</v>
      </c>
      <c r="N461" s="23">
        <f t="shared" si="66"/>
        <v>19.3</v>
      </c>
      <c r="O461" s="23">
        <f t="shared" si="67"/>
        <v>10.9</v>
      </c>
      <c r="P461" s="17">
        <f t="shared" si="68"/>
        <v>32.799999999999997</v>
      </c>
      <c r="Q461" s="17">
        <f t="shared" si="69"/>
        <v>38.6</v>
      </c>
      <c r="R461" s="18">
        <v>32.799999999999997</v>
      </c>
      <c r="S461" s="18">
        <v>38.6</v>
      </c>
      <c r="T461" s="18">
        <v>19.3</v>
      </c>
      <c r="U461" s="56">
        <v>10.9</v>
      </c>
    </row>
    <row r="462" spans="1:21" x14ac:dyDescent="0.25">
      <c r="A462" s="49">
        <f t="shared" si="70"/>
        <v>2019</v>
      </c>
      <c r="B462" s="50">
        <f t="shared" si="64"/>
        <v>2</v>
      </c>
      <c r="C462" s="50">
        <f t="shared" si="65"/>
        <v>20</v>
      </c>
      <c r="D462" s="50">
        <f t="shared" si="71"/>
        <v>4</v>
      </c>
      <c r="E462" s="51">
        <f t="shared" si="72"/>
        <v>43516.166666665551</v>
      </c>
      <c r="F462" s="63">
        <v>14.9</v>
      </c>
      <c r="G462" s="17" t="s">
        <v>27</v>
      </c>
      <c r="H462" s="58">
        <v>11</v>
      </c>
      <c r="I462" s="67">
        <v>25.8</v>
      </c>
      <c r="J462" s="17" t="s">
        <v>27</v>
      </c>
      <c r="K462" s="71">
        <v>38.4</v>
      </c>
      <c r="N462" s="23">
        <f t="shared" si="66"/>
        <v>14.9</v>
      </c>
      <c r="O462" s="23">
        <f t="shared" si="67"/>
        <v>11</v>
      </c>
      <c r="P462" s="17">
        <f t="shared" si="68"/>
        <v>25.8</v>
      </c>
      <c r="Q462" s="17">
        <f t="shared" si="69"/>
        <v>38.4</v>
      </c>
      <c r="R462" s="18">
        <v>25.8</v>
      </c>
      <c r="S462" s="18">
        <v>38.4</v>
      </c>
      <c r="T462" s="18">
        <v>14.9</v>
      </c>
      <c r="U462" s="56">
        <v>11</v>
      </c>
    </row>
    <row r="463" spans="1:21" x14ac:dyDescent="0.25">
      <c r="A463" s="49">
        <f t="shared" si="70"/>
        <v>2019</v>
      </c>
      <c r="B463" s="50">
        <f t="shared" si="64"/>
        <v>2</v>
      </c>
      <c r="C463" s="50">
        <f t="shared" si="65"/>
        <v>20</v>
      </c>
      <c r="D463" s="50">
        <f t="shared" si="71"/>
        <v>5</v>
      </c>
      <c r="E463" s="51">
        <f t="shared" si="72"/>
        <v>43516.208333332215</v>
      </c>
      <c r="F463" s="63">
        <v>13.5</v>
      </c>
      <c r="G463" s="17" t="s">
        <v>27</v>
      </c>
      <c r="H463" s="58">
        <v>11.2</v>
      </c>
      <c r="I463" s="67">
        <v>23.7</v>
      </c>
      <c r="J463" s="17" t="s">
        <v>27</v>
      </c>
      <c r="K463" s="71">
        <v>38.1</v>
      </c>
      <c r="N463" s="23">
        <f t="shared" si="66"/>
        <v>13.5</v>
      </c>
      <c r="O463" s="23">
        <f t="shared" si="67"/>
        <v>11.2</v>
      </c>
      <c r="P463" s="17">
        <f t="shared" si="68"/>
        <v>23.7</v>
      </c>
      <c r="Q463" s="17">
        <f t="shared" si="69"/>
        <v>38.1</v>
      </c>
      <c r="R463" s="18">
        <v>23.7</v>
      </c>
      <c r="S463" s="18">
        <v>38.1</v>
      </c>
      <c r="T463" s="18">
        <v>13.5</v>
      </c>
      <c r="U463" s="56">
        <v>11.2</v>
      </c>
    </row>
    <row r="464" spans="1:21" x14ac:dyDescent="0.25">
      <c r="A464" s="49">
        <f t="shared" si="70"/>
        <v>2019</v>
      </c>
      <c r="B464" s="50">
        <f t="shared" si="64"/>
        <v>2</v>
      </c>
      <c r="C464" s="50">
        <f t="shared" si="65"/>
        <v>20</v>
      </c>
      <c r="D464" s="50">
        <f t="shared" si="71"/>
        <v>6</v>
      </c>
      <c r="E464" s="51">
        <f t="shared" si="72"/>
        <v>43516.24999999888</v>
      </c>
      <c r="F464" s="63">
        <v>17.7</v>
      </c>
      <c r="G464" s="17" t="s">
        <v>27</v>
      </c>
      <c r="H464" s="58">
        <v>11.4</v>
      </c>
      <c r="I464" s="67">
        <v>30.2</v>
      </c>
      <c r="J464" s="17" t="s">
        <v>27</v>
      </c>
      <c r="K464" s="71">
        <v>37.6</v>
      </c>
      <c r="N464" s="23">
        <f t="shared" si="66"/>
        <v>17.7</v>
      </c>
      <c r="O464" s="23">
        <f t="shared" si="67"/>
        <v>11.4</v>
      </c>
      <c r="P464" s="17">
        <f t="shared" si="68"/>
        <v>30.2</v>
      </c>
      <c r="Q464" s="17">
        <f t="shared" si="69"/>
        <v>37.6</v>
      </c>
      <c r="R464" s="18">
        <v>30.2</v>
      </c>
      <c r="S464" s="18">
        <v>37.6</v>
      </c>
      <c r="T464" s="18">
        <v>17.7</v>
      </c>
      <c r="U464" s="56">
        <v>11.4</v>
      </c>
    </row>
    <row r="465" spans="1:21" x14ac:dyDescent="0.25">
      <c r="A465" s="49">
        <f t="shared" si="70"/>
        <v>2019</v>
      </c>
      <c r="B465" s="50">
        <f t="shared" si="64"/>
        <v>2</v>
      </c>
      <c r="C465" s="50">
        <f t="shared" si="65"/>
        <v>20</v>
      </c>
      <c r="D465" s="50">
        <f t="shared" si="71"/>
        <v>7</v>
      </c>
      <c r="E465" s="51">
        <f t="shared" si="72"/>
        <v>43516.291666665544</v>
      </c>
      <c r="F465" s="63">
        <v>17.2</v>
      </c>
      <c r="G465" s="17" t="s">
        <v>27</v>
      </c>
      <c r="H465" s="58">
        <v>11.3</v>
      </c>
      <c r="I465" s="67">
        <v>35.9</v>
      </c>
      <c r="J465" s="17" t="s">
        <v>27</v>
      </c>
      <c r="K465" s="71">
        <v>35.700000000000003</v>
      </c>
      <c r="N465" s="23">
        <f t="shared" si="66"/>
        <v>17.2</v>
      </c>
      <c r="O465" s="23">
        <f t="shared" si="67"/>
        <v>11.3</v>
      </c>
      <c r="P465" s="17">
        <f t="shared" si="68"/>
        <v>35.9</v>
      </c>
      <c r="Q465" s="17">
        <f t="shared" si="69"/>
        <v>35.700000000000003</v>
      </c>
      <c r="R465" s="18">
        <v>35.9</v>
      </c>
      <c r="S465" s="18">
        <v>35.700000000000003</v>
      </c>
      <c r="T465" s="18">
        <v>17.2</v>
      </c>
      <c r="U465" s="56">
        <v>11.3</v>
      </c>
    </row>
    <row r="466" spans="1:21" x14ac:dyDescent="0.25">
      <c r="A466" s="49">
        <f t="shared" si="70"/>
        <v>2019</v>
      </c>
      <c r="B466" s="50">
        <f t="shared" si="64"/>
        <v>2</v>
      </c>
      <c r="C466" s="50">
        <f t="shared" si="65"/>
        <v>20</v>
      </c>
      <c r="D466" s="50">
        <f t="shared" si="71"/>
        <v>8</v>
      </c>
      <c r="E466" s="51">
        <f t="shared" si="72"/>
        <v>43516.333333332208</v>
      </c>
      <c r="F466" s="63">
        <v>18.899999999999999</v>
      </c>
      <c r="G466" s="17" t="s">
        <v>27</v>
      </c>
      <c r="H466" s="58">
        <v>11.1</v>
      </c>
      <c r="I466" s="67">
        <v>58.8</v>
      </c>
      <c r="J466" s="17" t="s">
        <v>27</v>
      </c>
      <c r="K466" s="71">
        <v>33.700000000000003</v>
      </c>
      <c r="N466" s="23">
        <f t="shared" si="66"/>
        <v>18.899999999999999</v>
      </c>
      <c r="O466" s="23">
        <f t="shared" si="67"/>
        <v>11.1</v>
      </c>
      <c r="P466" s="17">
        <f t="shared" si="68"/>
        <v>58.8</v>
      </c>
      <c r="Q466" s="17">
        <f t="shared" si="69"/>
        <v>33.700000000000003</v>
      </c>
      <c r="R466" s="18">
        <v>58.8</v>
      </c>
      <c r="S466" s="18">
        <v>33.700000000000003</v>
      </c>
      <c r="T466" s="18">
        <v>18.899999999999999</v>
      </c>
      <c r="U466" s="56">
        <v>11.1</v>
      </c>
    </row>
    <row r="467" spans="1:21" x14ac:dyDescent="0.25">
      <c r="A467" s="49">
        <f t="shared" si="70"/>
        <v>2019</v>
      </c>
      <c r="B467" s="50">
        <f t="shared" si="64"/>
        <v>2</v>
      </c>
      <c r="C467" s="50">
        <f t="shared" si="65"/>
        <v>20</v>
      </c>
      <c r="D467" s="50">
        <f t="shared" si="71"/>
        <v>9</v>
      </c>
      <c r="E467" s="51">
        <f t="shared" si="72"/>
        <v>43516.374999998872</v>
      </c>
      <c r="F467" s="63">
        <v>15.2</v>
      </c>
      <c r="G467" s="17" t="s">
        <v>27</v>
      </c>
      <c r="H467" s="58">
        <v>11.4</v>
      </c>
      <c r="I467" s="67">
        <v>40.5</v>
      </c>
      <c r="J467" s="17" t="s">
        <v>27</v>
      </c>
      <c r="K467" s="71">
        <v>33.799999999999997</v>
      </c>
      <c r="N467" s="23">
        <f t="shared" si="66"/>
        <v>15.2</v>
      </c>
      <c r="O467" s="23">
        <f t="shared" si="67"/>
        <v>11.4</v>
      </c>
      <c r="P467" s="17">
        <f t="shared" si="68"/>
        <v>40.5</v>
      </c>
      <c r="Q467" s="17">
        <f t="shared" si="69"/>
        <v>33.799999999999997</v>
      </c>
      <c r="R467" s="18">
        <v>40.5</v>
      </c>
      <c r="S467" s="18">
        <v>33.799999999999997</v>
      </c>
      <c r="T467" s="18">
        <v>15.2</v>
      </c>
      <c r="U467" s="56">
        <v>11.4</v>
      </c>
    </row>
    <row r="468" spans="1:21" x14ac:dyDescent="0.25">
      <c r="A468" s="49">
        <f t="shared" si="70"/>
        <v>2019</v>
      </c>
      <c r="B468" s="50">
        <f t="shared" si="64"/>
        <v>2</v>
      </c>
      <c r="C468" s="50">
        <f t="shared" si="65"/>
        <v>20</v>
      </c>
      <c r="D468" s="50">
        <f t="shared" si="71"/>
        <v>10</v>
      </c>
      <c r="E468" s="51">
        <f t="shared" si="72"/>
        <v>43516.416666665536</v>
      </c>
      <c r="F468" s="63">
        <v>18.399999999999999</v>
      </c>
      <c r="G468" s="17" t="s">
        <v>27</v>
      </c>
      <c r="H468" s="58">
        <v>11.8</v>
      </c>
      <c r="I468" s="67">
        <v>36.6</v>
      </c>
      <c r="J468" s="17" t="s">
        <v>27</v>
      </c>
      <c r="K468" s="71">
        <v>33.9</v>
      </c>
      <c r="N468" s="23">
        <f t="shared" si="66"/>
        <v>18.399999999999999</v>
      </c>
      <c r="O468" s="23">
        <f t="shared" si="67"/>
        <v>11.8</v>
      </c>
      <c r="P468" s="17">
        <f t="shared" si="68"/>
        <v>36.6</v>
      </c>
      <c r="Q468" s="17">
        <f t="shared" si="69"/>
        <v>33.9</v>
      </c>
      <c r="R468" s="18">
        <v>36.6</v>
      </c>
      <c r="S468" s="18">
        <v>33.9</v>
      </c>
      <c r="T468" s="18">
        <v>18.399999999999999</v>
      </c>
      <c r="U468" s="56">
        <v>11.8</v>
      </c>
    </row>
    <row r="469" spans="1:21" x14ac:dyDescent="0.25">
      <c r="A469" s="49">
        <f t="shared" si="70"/>
        <v>2019</v>
      </c>
      <c r="B469" s="50">
        <f t="shared" si="64"/>
        <v>2</v>
      </c>
      <c r="C469" s="50">
        <f t="shared" si="65"/>
        <v>20</v>
      </c>
      <c r="D469" s="50">
        <f t="shared" si="71"/>
        <v>11</v>
      </c>
      <c r="E469" s="51">
        <f t="shared" si="72"/>
        <v>43516.458333332201</v>
      </c>
      <c r="F469" s="63">
        <v>20.2</v>
      </c>
      <c r="G469" s="17" t="s">
        <v>27</v>
      </c>
      <c r="H469" s="58">
        <v>12.3</v>
      </c>
      <c r="I469" s="67">
        <v>39.799999999999997</v>
      </c>
      <c r="J469" s="17" t="s">
        <v>27</v>
      </c>
      <c r="K469" s="71">
        <v>34.5</v>
      </c>
      <c r="N469" s="23">
        <f t="shared" si="66"/>
        <v>20.2</v>
      </c>
      <c r="O469" s="23">
        <f t="shared" si="67"/>
        <v>12.3</v>
      </c>
      <c r="P469" s="17">
        <f t="shared" si="68"/>
        <v>39.799999999999997</v>
      </c>
      <c r="Q469" s="17">
        <f t="shared" si="69"/>
        <v>34.5</v>
      </c>
      <c r="R469" s="18">
        <v>39.799999999999997</v>
      </c>
      <c r="S469" s="18">
        <v>34.5</v>
      </c>
      <c r="T469" s="18">
        <v>20.2</v>
      </c>
      <c r="U469" s="56">
        <v>12.3</v>
      </c>
    </row>
    <row r="470" spans="1:21" x14ac:dyDescent="0.25">
      <c r="A470" s="49">
        <f t="shared" si="70"/>
        <v>2019</v>
      </c>
      <c r="B470" s="50">
        <f t="shared" si="64"/>
        <v>2</v>
      </c>
      <c r="C470" s="50">
        <f t="shared" si="65"/>
        <v>20</v>
      </c>
      <c r="D470" s="50">
        <f t="shared" si="71"/>
        <v>12</v>
      </c>
      <c r="E470" s="51">
        <f t="shared" si="72"/>
        <v>43516.499999998865</v>
      </c>
      <c r="F470" s="63">
        <v>23.2</v>
      </c>
      <c r="G470" s="17" t="s">
        <v>27</v>
      </c>
      <c r="H470" s="58">
        <v>13.2</v>
      </c>
      <c r="I470" s="67">
        <v>39.200000000000003</v>
      </c>
      <c r="J470" s="17" t="s">
        <v>27</v>
      </c>
      <c r="K470" s="71">
        <v>35.5</v>
      </c>
      <c r="N470" s="23">
        <f t="shared" si="66"/>
        <v>23.2</v>
      </c>
      <c r="O470" s="23">
        <f t="shared" si="67"/>
        <v>13.2</v>
      </c>
      <c r="P470" s="17">
        <f t="shared" si="68"/>
        <v>39.200000000000003</v>
      </c>
      <c r="Q470" s="17">
        <f t="shared" si="69"/>
        <v>35.5</v>
      </c>
      <c r="R470" s="18">
        <v>39.200000000000003</v>
      </c>
      <c r="S470" s="18">
        <v>35.5</v>
      </c>
      <c r="T470" s="18">
        <v>23.2</v>
      </c>
      <c r="U470" s="56">
        <v>13.2</v>
      </c>
    </row>
    <row r="471" spans="1:21" x14ac:dyDescent="0.25">
      <c r="A471" s="49">
        <f t="shared" si="70"/>
        <v>2019</v>
      </c>
      <c r="B471" s="50">
        <f t="shared" si="64"/>
        <v>2</v>
      </c>
      <c r="C471" s="50">
        <f t="shared" si="65"/>
        <v>20</v>
      </c>
      <c r="D471" s="50">
        <f t="shared" si="71"/>
        <v>13</v>
      </c>
      <c r="E471" s="51">
        <f t="shared" si="72"/>
        <v>43516.541666665529</v>
      </c>
      <c r="F471" s="63">
        <v>22.9</v>
      </c>
      <c r="G471" s="17" t="s">
        <v>27</v>
      </c>
      <c r="H471" s="58">
        <v>14.1</v>
      </c>
      <c r="I471" s="67">
        <v>46.6</v>
      </c>
      <c r="J471" s="17" t="s">
        <v>27</v>
      </c>
      <c r="K471" s="71">
        <v>36.6</v>
      </c>
      <c r="N471" s="23">
        <f t="shared" si="66"/>
        <v>22.9</v>
      </c>
      <c r="O471" s="23">
        <f t="shared" si="67"/>
        <v>14.1</v>
      </c>
      <c r="P471" s="17">
        <f t="shared" si="68"/>
        <v>46.6</v>
      </c>
      <c r="Q471" s="17">
        <f t="shared" si="69"/>
        <v>36.6</v>
      </c>
      <c r="R471" s="18">
        <v>46.6</v>
      </c>
      <c r="S471" s="18">
        <v>36.6</v>
      </c>
      <c r="T471" s="18">
        <v>22.9</v>
      </c>
      <c r="U471" s="56">
        <v>14.1</v>
      </c>
    </row>
    <row r="472" spans="1:21" x14ac:dyDescent="0.25">
      <c r="A472" s="49">
        <f t="shared" si="70"/>
        <v>2019</v>
      </c>
      <c r="B472" s="50">
        <f t="shared" si="64"/>
        <v>2</v>
      </c>
      <c r="C472" s="50">
        <f t="shared" si="65"/>
        <v>20</v>
      </c>
      <c r="D472" s="50">
        <f t="shared" si="71"/>
        <v>14</v>
      </c>
      <c r="E472" s="51">
        <f t="shared" si="72"/>
        <v>43516.583333332193</v>
      </c>
      <c r="F472" s="63">
        <v>36</v>
      </c>
      <c r="G472" s="17" t="s">
        <v>27</v>
      </c>
      <c r="H472" s="58">
        <v>15.1</v>
      </c>
      <c r="I472" s="67">
        <v>65</v>
      </c>
      <c r="J472" s="17" t="s">
        <v>27</v>
      </c>
      <c r="K472" s="71">
        <v>38.200000000000003</v>
      </c>
      <c r="N472" s="23">
        <f t="shared" si="66"/>
        <v>36</v>
      </c>
      <c r="O472" s="23">
        <f t="shared" si="67"/>
        <v>15.1</v>
      </c>
      <c r="P472" s="17">
        <f t="shared" si="68"/>
        <v>65</v>
      </c>
      <c r="Q472" s="17">
        <f t="shared" si="69"/>
        <v>38.200000000000003</v>
      </c>
      <c r="R472" s="18">
        <v>65</v>
      </c>
      <c r="S472" s="18">
        <v>38.200000000000003</v>
      </c>
      <c r="T472" s="18">
        <v>36</v>
      </c>
      <c r="U472" s="56">
        <v>15.1</v>
      </c>
    </row>
    <row r="473" spans="1:21" x14ac:dyDescent="0.25">
      <c r="A473" s="49">
        <f t="shared" si="70"/>
        <v>2019</v>
      </c>
      <c r="B473" s="50">
        <f t="shared" si="64"/>
        <v>2</v>
      </c>
      <c r="C473" s="50">
        <f t="shared" si="65"/>
        <v>20</v>
      </c>
      <c r="D473" s="50">
        <f t="shared" si="71"/>
        <v>15</v>
      </c>
      <c r="E473" s="51">
        <f t="shared" si="72"/>
        <v>43516.624999998858</v>
      </c>
      <c r="F473" s="63">
        <v>7.6</v>
      </c>
      <c r="G473" s="17" t="s">
        <v>27</v>
      </c>
      <c r="H473" s="58">
        <v>14</v>
      </c>
      <c r="I473" s="67">
        <v>40.1</v>
      </c>
      <c r="J473" s="17" t="s">
        <v>27</v>
      </c>
      <c r="K473" s="71">
        <v>38.1</v>
      </c>
      <c r="N473" s="23">
        <f t="shared" si="66"/>
        <v>7.6</v>
      </c>
      <c r="O473" s="23">
        <f t="shared" si="67"/>
        <v>14</v>
      </c>
      <c r="P473" s="17">
        <f t="shared" si="68"/>
        <v>40.1</v>
      </c>
      <c r="Q473" s="17">
        <f t="shared" si="69"/>
        <v>38.1</v>
      </c>
      <c r="R473" s="18">
        <v>40.1</v>
      </c>
      <c r="S473" s="18">
        <v>38.1</v>
      </c>
      <c r="T473" s="18">
        <v>7.6</v>
      </c>
      <c r="U473" s="56">
        <v>14</v>
      </c>
    </row>
    <row r="474" spans="1:21" x14ac:dyDescent="0.25">
      <c r="A474" s="49">
        <f t="shared" si="70"/>
        <v>2019</v>
      </c>
      <c r="B474" s="50">
        <f t="shared" si="64"/>
        <v>2</v>
      </c>
      <c r="C474" s="50">
        <f t="shared" si="65"/>
        <v>20</v>
      </c>
      <c r="D474" s="50">
        <f t="shared" si="71"/>
        <v>16</v>
      </c>
      <c r="E474" s="51">
        <f t="shared" si="72"/>
        <v>43516.666666665522</v>
      </c>
      <c r="F474" s="63">
        <v>19.899999999999999</v>
      </c>
      <c r="G474" s="17" t="s">
        <v>27</v>
      </c>
      <c r="H474" s="58">
        <v>14.8</v>
      </c>
      <c r="I474" s="67">
        <v>48.5</v>
      </c>
      <c r="J474" s="17" t="s">
        <v>27</v>
      </c>
      <c r="K474" s="71">
        <v>39.700000000000003</v>
      </c>
      <c r="N474" s="23">
        <f t="shared" si="66"/>
        <v>19.899999999999999</v>
      </c>
      <c r="O474" s="23">
        <f t="shared" si="67"/>
        <v>14.8</v>
      </c>
      <c r="P474" s="17">
        <f t="shared" si="68"/>
        <v>48.5</v>
      </c>
      <c r="Q474" s="17">
        <f t="shared" si="69"/>
        <v>39.700000000000003</v>
      </c>
      <c r="R474" s="18">
        <v>48.5</v>
      </c>
      <c r="S474" s="18">
        <v>39.700000000000003</v>
      </c>
      <c r="T474" s="18">
        <v>19.899999999999999</v>
      </c>
      <c r="U474" s="56">
        <v>14.8</v>
      </c>
    </row>
    <row r="475" spans="1:21" x14ac:dyDescent="0.25">
      <c r="A475" s="49">
        <f t="shared" si="70"/>
        <v>2019</v>
      </c>
      <c r="B475" s="50">
        <f t="shared" ref="B475:B538" si="73">B474</f>
        <v>2</v>
      </c>
      <c r="C475" s="50">
        <f t="shared" ref="C475:C538" si="74">C451+1</f>
        <v>20</v>
      </c>
      <c r="D475" s="50">
        <f t="shared" si="71"/>
        <v>17</v>
      </c>
      <c r="E475" s="51">
        <f t="shared" si="72"/>
        <v>43516.708333332186</v>
      </c>
      <c r="F475" s="63">
        <v>23</v>
      </c>
      <c r="G475" s="17" t="s">
        <v>27</v>
      </c>
      <c r="H475" s="58">
        <v>15.2</v>
      </c>
      <c r="I475" s="67">
        <v>50.9</v>
      </c>
      <c r="J475" s="17" t="s">
        <v>27</v>
      </c>
      <c r="K475" s="71">
        <v>40.5</v>
      </c>
      <c r="N475" s="23">
        <f t="shared" si="66"/>
        <v>23</v>
      </c>
      <c r="O475" s="23">
        <f t="shared" si="67"/>
        <v>15.2</v>
      </c>
      <c r="P475" s="17">
        <f t="shared" si="68"/>
        <v>50.9</v>
      </c>
      <c r="Q475" s="17">
        <f t="shared" si="69"/>
        <v>40.5</v>
      </c>
      <c r="R475" s="18">
        <v>50.9</v>
      </c>
      <c r="S475" s="18">
        <v>40.5</v>
      </c>
      <c r="T475" s="18">
        <v>23</v>
      </c>
      <c r="U475" s="56">
        <v>15.2</v>
      </c>
    </row>
    <row r="476" spans="1:21" x14ac:dyDescent="0.25">
      <c r="A476" s="49">
        <f t="shared" si="70"/>
        <v>2019</v>
      </c>
      <c r="B476" s="50">
        <f t="shared" si="73"/>
        <v>2</v>
      </c>
      <c r="C476" s="50">
        <f t="shared" si="74"/>
        <v>20</v>
      </c>
      <c r="D476" s="50">
        <f t="shared" si="71"/>
        <v>18</v>
      </c>
      <c r="E476" s="51">
        <f t="shared" si="72"/>
        <v>43516.74999999885</v>
      </c>
      <c r="F476" s="63">
        <v>34.799999999999997</v>
      </c>
      <c r="G476" s="17" t="s">
        <v>27</v>
      </c>
      <c r="H476" s="58">
        <v>17</v>
      </c>
      <c r="I476" s="67">
        <v>59.5</v>
      </c>
      <c r="J476" s="17" t="s">
        <v>27</v>
      </c>
      <c r="K476" s="71">
        <v>42.5</v>
      </c>
      <c r="N476" s="23">
        <f t="shared" si="66"/>
        <v>34.799999999999997</v>
      </c>
      <c r="O476" s="23">
        <f t="shared" si="67"/>
        <v>17</v>
      </c>
      <c r="P476" s="17">
        <f t="shared" si="68"/>
        <v>59.5</v>
      </c>
      <c r="Q476" s="17">
        <f t="shared" si="69"/>
        <v>42.5</v>
      </c>
      <c r="R476" s="18">
        <v>59.5</v>
      </c>
      <c r="S476" s="18">
        <v>42.5</v>
      </c>
      <c r="T476" s="18">
        <v>34.799999999999997</v>
      </c>
      <c r="U476" s="56">
        <v>17</v>
      </c>
    </row>
    <row r="477" spans="1:21" x14ac:dyDescent="0.25">
      <c r="A477" s="49">
        <f t="shared" si="70"/>
        <v>2019</v>
      </c>
      <c r="B477" s="50">
        <f t="shared" si="73"/>
        <v>2</v>
      </c>
      <c r="C477" s="50">
        <f t="shared" si="74"/>
        <v>20</v>
      </c>
      <c r="D477" s="50">
        <f t="shared" si="71"/>
        <v>19</v>
      </c>
      <c r="E477" s="51">
        <f t="shared" si="72"/>
        <v>43516.791666665515</v>
      </c>
      <c r="F477" s="63">
        <v>15.7</v>
      </c>
      <c r="G477" s="17" t="s">
        <v>27</v>
      </c>
      <c r="H477" s="58">
        <v>17.3</v>
      </c>
      <c r="I477" s="67">
        <v>37.299999999999997</v>
      </c>
      <c r="J477" s="17" t="s">
        <v>27</v>
      </c>
      <c r="K477" s="71">
        <v>42.5</v>
      </c>
      <c r="N477" s="23">
        <f t="shared" si="66"/>
        <v>15.7</v>
      </c>
      <c r="O477" s="23">
        <f t="shared" si="67"/>
        <v>17.3</v>
      </c>
      <c r="P477" s="17">
        <f t="shared" si="68"/>
        <v>37.299999999999997</v>
      </c>
      <c r="Q477" s="17">
        <f t="shared" si="69"/>
        <v>42.5</v>
      </c>
      <c r="R477" s="18">
        <v>37.299999999999997</v>
      </c>
      <c r="S477" s="18">
        <v>42.5</v>
      </c>
      <c r="T477" s="18">
        <v>15.7</v>
      </c>
      <c r="U477" s="56">
        <v>17.3</v>
      </c>
    </row>
    <row r="478" spans="1:21" x14ac:dyDescent="0.25">
      <c r="A478" s="49">
        <f t="shared" si="70"/>
        <v>2019</v>
      </c>
      <c r="B478" s="50">
        <f t="shared" si="73"/>
        <v>2</v>
      </c>
      <c r="C478" s="50">
        <f t="shared" si="74"/>
        <v>20</v>
      </c>
      <c r="D478" s="50">
        <f t="shared" si="71"/>
        <v>20</v>
      </c>
      <c r="E478" s="51">
        <f t="shared" si="72"/>
        <v>43516.833333332179</v>
      </c>
      <c r="F478" s="63">
        <v>22.6</v>
      </c>
      <c r="G478" s="17" t="s">
        <v>27</v>
      </c>
      <c r="H478" s="58">
        <v>17.8</v>
      </c>
      <c r="I478" s="67">
        <v>63.2</v>
      </c>
      <c r="J478" s="17" t="s">
        <v>27</v>
      </c>
      <c r="K478" s="71">
        <v>43.5</v>
      </c>
      <c r="N478" s="23">
        <f t="shared" si="66"/>
        <v>22.6</v>
      </c>
      <c r="O478" s="23">
        <f t="shared" si="67"/>
        <v>17.8</v>
      </c>
      <c r="P478" s="17">
        <f t="shared" si="68"/>
        <v>63.2</v>
      </c>
      <c r="Q478" s="17">
        <f t="shared" si="69"/>
        <v>43.5</v>
      </c>
      <c r="R478" s="18">
        <v>63.2</v>
      </c>
      <c r="S478" s="18">
        <v>43.5</v>
      </c>
      <c r="T478" s="18">
        <v>22.6</v>
      </c>
      <c r="U478" s="56">
        <v>17.8</v>
      </c>
    </row>
    <row r="479" spans="1:21" x14ac:dyDescent="0.25">
      <c r="A479" s="49">
        <f t="shared" si="70"/>
        <v>2019</v>
      </c>
      <c r="B479" s="50">
        <f t="shared" si="73"/>
        <v>2</v>
      </c>
      <c r="C479" s="50">
        <f t="shared" si="74"/>
        <v>20</v>
      </c>
      <c r="D479" s="50">
        <f t="shared" si="71"/>
        <v>21</v>
      </c>
      <c r="E479" s="51">
        <f t="shared" si="72"/>
        <v>43516.874999998843</v>
      </c>
      <c r="F479" s="63">
        <v>17.5</v>
      </c>
      <c r="G479" s="17" t="s">
        <v>27</v>
      </c>
      <c r="H479" s="58">
        <v>18.2</v>
      </c>
      <c r="I479" s="67">
        <v>53.3</v>
      </c>
      <c r="J479" s="17" t="s">
        <v>27</v>
      </c>
      <c r="K479" s="71">
        <v>44.1</v>
      </c>
      <c r="N479" s="23">
        <f t="shared" si="66"/>
        <v>17.5</v>
      </c>
      <c r="O479" s="23">
        <f t="shared" si="67"/>
        <v>18.2</v>
      </c>
      <c r="P479" s="17">
        <f t="shared" si="68"/>
        <v>53.3</v>
      </c>
      <c r="Q479" s="17">
        <f t="shared" si="69"/>
        <v>44.1</v>
      </c>
      <c r="R479" s="18">
        <v>53.3</v>
      </c>
      <c r="S479" s="18">
        <v>44.1</v>
      </c>
      <c r="T479" s="18">
        <v>17.5</v>
      </c>
      <c r="U479" s="56">
        <v>18.2</v>
      </c>
    </row>
    <row r="480" spans="1:21" x14ac:dyDescent="0.25">
      <c r="A480" s="49">
        <f t="shared" si="70"/>
        <v>2019</v>
      </c>
      <c r="B480" s="50">
        <f t="shared" si="73"/>
        <v>2</v>
      </c>
      <c r="C480" s="50">
        <f t="shared" si="74"/>
        <v>20</v>
      </c>
      <c r="D480" s="50">
        <f t="shared" si="71"/>
        <v>22</v>
      </c>
      <c r="E480" s="51">
        <f t="shared" si="72"/>
        <v>43516.916666665507</v>
      </c>
      <c r="F480" s="63">
        <v>22.2</v>
      </c>
      <c r="G480" s="17" t="s">
        <v>27</v>
      </c>
      <c r="H480" s="58">
        <v>18.8</v>
      </c>
      <c r="I480" s="67">
        <v>47.8</v>
      </c>
      <c r="J480" s="17" t="s">
        <v>27</v>
      </c>
      <c r="K480" s="71">
        <v>44.8</v>
      </c>
      <c r="N480" s="23">
        <f t="shared" si="66"/>
        <v>22.2</v>
      </c>
      <c r="O480" s="23">
        <f t="shared" si="67"/>
        <v>18.8</v>
      </c>
      <c r="P480" s="17">
        <f t="shared" si="68"/>
        <v>47.8</v>
      </c>
      <c r="Q480" s="17">
        <f t="shared" si="69"/>
        <v>44.8</v>
      </c>
      <c r="R480" s="18">
        <v>47.8</v>
      </c>
      <c r="S480" s="18">
        <v>44.8</v>
      </c>
      <c r="T480" s="18">
        <v>22.2</v>
      </c>
      <c r="U480" s="56">
        <v>18.8</v>
      </c>
    </row>
    <row r="481" spans="1:21" x14ac:dyDescent="0.25">
      <c r="A481" s="49">
        <f t="shared" si="70"/>
        <v>2019</v>
      </c>
      <c r="B481" s="50">
        <f t="shared" si="73"/>
        <v>2</v>
      </c>
      <c r="C481" s="50">
        <f t="shared" si="74"/>
        <v>20</v>
      </c>
      <c r="D481" s="50">
        <f t="shared" si="71"/>
        <v>23</v>
      </c>
      <c r="E481" s="51">
        <f t="shared" si="72"/>
        <v>43516.958333332172</v>
      </c>
      <c r="F481" s="63">
        <v>14.1</v>
      </c>
      <c r="G481" s="17" t="s">
        <v>27</v>
      </c>
      <c r="H481" s="58">
        <v>19.100000000000001</v>
      </c>
      <c r="I481" s="67">
        <v>25.3</v>
      </c>
      <c r="J481" s="17" t="s">
        <v>27</v>
      </c>
      <c r="K481" s="71">
        <v>43.5</v>
      </c>
      <c r="N481" s="23">
        <f t="shared" si="66"/>
        <v>14.1</v>
      </c>
      <c r="O481" s="23">
        <f t="shared" si="67"/>
        <v>19.100000000000001</v>
      </c>
      <c r="P481" s="17">
        <f t="shared" si="68"/>
        <v>25.3</v>
      </c>
      <c r="Q481" s="17">
        <f t="shared" si="69"/>
        <v>43.5</v>
      </c>
      <c r="R481" s="18">
        <v>25.3</v>
      </c>
      <c r="S481" s="18">
        <v>43.5</v>
      </c>
      <c r="T481" s="18">
        <v>14.1</v>
      </c>
      <c r="U481" s="56">
        <v>19.100000000000001</v>
      </c>
    </row>
    <row r="482" spans="1:21" x14ac:dyDescent="0.25">
      <c r="A482" s="49">
        <f t="shared" si="70"/>
        <v>2019</v>
      </c>
      <c r="B482" s="50">
        <f t="shared" si="73"/>
        <v>2</v>
      </c>
      <c r="C482" s="50">
        <f t="shared" si="74"/>
        <v>21</v>
      </c>
      <c r="D482" s="50">
        <f t="shared" si="71"/>
        <v>0</v>
      </c>
      <c r="E482" s="51">
        <f t="shared" si="72"/>
        <v>43516.999999998836</v>
      </c>
      <c r="F482" s="63">
        <v>13.4</v>
      </c>
      <c r="G482" s="17" t="s">
        <v>27</v>
      </c>
      <c r="H482" s="58">
        <v>19.100000000000001</v>
      </c>
      <c r="I482" s="67">
        <v>24.5</v>
      </c>
      <c r="J482" s="17" t="s">
        <v>27</v>
      </c>
      <c r="K482" s="71">
        <v>41.4</v>
      </c>
      <c r="N482" s="23">
        <f t="shared" si="66"/>
        <v>13.4</v>
      </c>
      <c r="O482" s="23">
        <f t="shared" si="67"/>
        <v>19.100000000000001</v>
      </c>
      <c r="P482" s="17">
        <f t="shared" si="68"/>
        <v>24.5</v>
      </c>
      <c r="Q482" s="17">
        <f t="shared" si="69"/>
        <v>41.4</v>
      </c>
      <c r="R482" s="18">
        <v>24.5</v>
      </c>
      <c r="S482" s="18">
        <v>41.4</v>
      </c>
      <c r="T482" s="18">
        <v>13.4</v>
      </c>
      <c r="U482" s="56">
        <v>19.100000000000001</v>
      </c>
    </row>
    <row r="483" spans="1:21" x14ac:dyDescent="0.25">
      <c r="A483" s="49">
        <f t="shared" si="70"/>
        <v>2019</v>
      </c>
      <c r="B483" s="50">
        <f t="shared" si="73"/>
        <v>2</v>
      </c>
      <c r="C483" s="50">
        <f t="shared" si="74"/>
        <v>21</v>
      </c>
      <c r="D483" s="50">
        <f t="shared" si="71"/>
        <v>1</v>
      </c>
      <c r="E483" s="51">
        <f t="shared" si="72"/>
        <v>43517.0416666655</v>
      </c>
      <c r="F483" s="63">
        <v>18.5</v>
      </c>
      <c r="G483" s="17" t="s">
        <v>27</v>
      </c>
      <c r="H483" s="58">
        <v>19.2</v>
      </c>
      <c r="I483" s="67">
        <v>29.7</v>
      </c>
      <c r="J483" s="17" t="s">
        <v>27</v>
      </c>
      <c r="K483" s="71">
        <v>40.700000000000003</v>
      </c>
      <c r="N483" s="23">
        <f t="shared" si="66"/>
        <v>18.5</v>
      </c>
      <c r="O483" s="23">
        <f t="shared" si="67"/>
        <v>19.2</v>
      </c>
      <c r="P483" s="17">
        <f t="shared" si="68"/>
        <v>29.7</v>
      </c>
      <c r="Q483" s="17">
        <f t="shared" si="69"/>
        <v>40.700000000000003</v>
      </c>
      <c r="R483" s="18">
        <v>29.7</v>
      </c>
      <c r="S483" s="18">
        <v>40.700000000000003</v>
      </c>
      <c r="T483" s="18">
        <v>18.5</v>
      </c>
      <c r="U483" s="56">
        <v>19.2</v>
      </c>
    </row>
    <row r="484" spans="1:21" x14ac:dyDescent="0.25">
      <c r="A484" s="49">
        <f t="shared" si="70"/>
        <v>2019</v>
      </c>
      <c r="B484" s="50">
        <f t="shared" si="73"/>
        <v>2</v>
      </c>
      <c r="C484" s="50">
        <f t="shared" si="74"/>
        <v>21</v>
      </c>
      <c r="D484" s="50">
        <f t="shared" si="71"/>
        <v>2</v>
      </c>
      <c r="E484" s="51">
        <f t="shared" si="72"/>
        <v>43517.083333332164</v>
      </c>
      <c r="F484" s="63">
        <v>14.5</v>
      </c>
      <c r="G484" s="17" t="s">
        <v>27</v>
      </c>
      <c r="H484" s="58">
        <v>18.7</v>
      </c>
      <c r="I484" s="67">
        <v>24.2</v>
      </c>
      <c r="J484" s="17" t="s">
        <v>27</v>
      </c>
      <c r="K484" s="71">
        <v>39.700000000000003</v>
      </c>
      <c r="N484" s="23">
        <f t="shared" si="66"/>
        <v>14.5</v>
      </c>
      <c r="O484" s="23">
        <f t="shared" si="67"/>
        <v>18.7</v>
      </c>
      <c r="P484" s="17">
        <f t="shared" si="68"/>
        <v>24.2</v>
      </c>
      <c r="Q484" s="17">
        <f t="shared" si="69"/>
        <v>39.700000000000003</v>
      </c>
      <c r="R484" s="18">
        <v>24.2</v>
      </c>
      <c r="S484" s="18">
        <v>39.700000000000003</v>
      </c>
      <c r="T484" s="18">
        <v>14.5</v>
      </c>
      <c r="U484" s="56">
        <v>18.7</v>
      </c>
    </row>
    <row r="485" spans="1:21" x14ac:dyDescent="0.25">
      <c r="A485" s="49">
        <f t="shared" si="70"/>
        <v>2019</v>
      </c>
      <c r="B485" s="50">
        <f t="shared" si="73"/>
        <v>2</v>
      </c>
      <c r="C485" s="50">
        <f t="shared" si="74"/>
        <v>21</v>
      </c>
      <c r="D485" s="50">
        <f t="shared" si="71"/>
        <v>3</v>
      </c>
      <c r="E485" s="51">
        <f t="shared" si="72"/>
        <v>43517.124999998829</v>
      </c>
      <c r="F485" s="63">
        <v>14.6</v>
      </c>
      <c r="G485" s="17" t="s">
        <v>27</v>
      </c>
      <c r="H485" s="58">
        <v>18.5</v>
      </c>
      <c r="I485" s="67">
        <v>21.7</v>
      </c>
      <c r="J485" s="17" t="s">
        <v>27</v>
      </c>
      <c r="K485" s="71">
        <v>39.1</v>
      </c>
      <c r="N485" s="23">
        <f t="shared" si="66"/>
        <v>14.6</v>
      </c>
      <c r="O485" s="23">
        <f t="shared" si="67"/>
        <v>18.5</v>
      </c>
      <c r="P485" s="17">
        <f t="shared" si="68"/>
        <v>21.7</v>
      </c>
      <c r="Q485" s="17">
        <f t="shared" si="69"/>
        <v>39.1</v>
      </c>
      <c r="R485" s="18">
        <v>21.7</v>
      </c>
      <c r="S485" s="18">
        <v>39.1</v>
      </c>
      <c r="T485" s="18">
        <v>14.6</v>
      </c>
      <c r="U485" s="56">
        <v>18.5</v>
      </c>
    </row>
    <row r="486" spans="1:21" x14ac:dyDescent="0.25">
      <c r="A486" s="49">
        <f t="shared" si="70"/>
        <v>2019</v>
      </c>
      <c r="B486" s="50">
        <f t="shared" si="73"/>
        <v>2</v>
      </c>
      <c r="C486" s="50">
        <f t="shared" si="74"/>
        <v>21</v>
      </c>
      <c r="D486" s="50">
        <f t="shared" si="71"/>
        <v>4</v>
      </c>
      <c r="E486" s="51">
        <f t="shared" si="72"/>
        <v>43517.166666665493</v>
      </c>
      <c r="F486" s="63">
        <v>19.2</v>
      </c>
      <c r="G486" s="17" t="s">
        <v>27</v>
      </c>
      <c r="H486" s="58">
        <v>18.600000000000001</v>
      </c>
      <c r="I486" s="67">
        <v>24.8</v>
      </c>
      <c r="J486" s="17" t="s">
        <v>27</v>
      </c>
      <c r="K486" s="71">
        <v>39.1</v>
      </c>
      <c r="N486" s="23">
        <f t="shared" si="66"/>
        <v>19.2</v>
      </c>
      <c r="O486" s="23">
        <f t="shared" si="67"/>
        <v>18.600000000000001</v>
      </c>
      <c r="P486" s="17">
        <f t="shared" si="68"/>
        <v>24.8</v>
      </c>
      <c r="Q486" s="17">
        <f t="shared" si="69"/>
        <v>39.1</v>
      </c>
      <c r="R486" s="18">
        <v>24.8</v>
      </c>
      <c r="S486" s="18">
        <v>39.1</v>
      </c>
      <c r="T486" s="18">
        <v>19.2</v>
      </c>
      <c r="U486" s="56">
        <v>18.600000000000001</v>
      </c>
    </row>
    <row r="487" spans="1:21" x14ac:dyDescent="0.25">
      <c r="A487" s="49">
        <f t="shared" si="70"/>
        <v>2019</v>
      </c>
      <c r="B487" s="50">
        <f t="shared" si="73"/>
        <v>2</v>
      </c>
      <c r="C487" s="50">
        <f t="shared" si="74"/>
        <v>21</v>
      </c>
      <c r="D487" s="50">
        <f t="shared" si="71"/>
        <v>5</v>
      </c>
      <c r="E487" s="51">
        <f t="shared" si="72"/>
        <v>43517.208333332157</v>
      </c>
      <c r="F487" s="63">
        <v>13.9</v>
      </c>
      <c r="G487" s="17" t="s">
        <v>27</v>
      </c>
      <c r="H487" s="58">
        <v>18.7</v>
      </c>
      <c r="I487" s="67">
        <v>20.100000000000001</v>
      </c>
      <c r="J487" s="17" t="s">
        <v>27</v>
      </c>
      <c r="K487" s="71">
        <v>38.9</v>
      </c>
      <c r="N487" s="23">
        <f t="shared" si="66"/>
        <v>13.9</v>
      </c>
      <c r="O487" s="23">
        <f t="shared" si="67"/>
        <v>18.7</v>
      </c>
      <c r="P487" s="17">
        <f t="shared" si="68"/>
        <v>20.100000000000001</v>
      </c>
      <c r="Q487" s="17">
        <f t="shared" si="69"/>
        <v>38.9</v>
      </c>
      <c r="R487" s="18">
        <v>20.100000000000001</v>
      </c>
      <c r="S487" s="18">
        <v>38.9</v>
      </c>
      <c r="T487" s="18">
        <v>13.9</v>
      </c>
      <c r="U487" s="56">
        <v>18.7</v>
      </c>
    </row>
    <row r="488" spans="1:21" x14ac:dyDescent="0.25">
      <c r="A488" s="49">
        <f t="shared" si="70"/>
        <v>2019</v>
      </c>
      <c r="B488" s="50">
        <f t="shared" si="73"/>
        <v>2</v>
      </c>
      <c r="C488" s="50">
        <f t="shared" si="74"/>
        <v>21</v>
      </c>
      <c r="D488" s="50">
        <f t="shared" si="71"/>
        <v>6</v>
      </c>
      <c r="E488" s="51">
        <f t="shared" si="72"/>
        <v>43517.249999998821</v>
      </c>
      <c r="F488" s="63">
        <v>11.9</v>
      </c>
      <c r="G488" s="17" t="s">
        <v>27</v>
      </c>
      <c r="H488" s="58">
        <v>18.399999999999999</v>
      </c>
      <c r="I488" s="67">
        <v>17.5</v>
      </c>
      <c r="J488" s="17" t="s">
        <v>27</v>
      </c>
      <c r="K488" s="71">
        <v>38.4</v>
      </c>
      <c r="N488" s="23">
        <f t="shared" si="66"/>
        <v>11.9</v>
      </c>
      <c r="O488" s="23">
        <f t="shared" si="67"/>
        <v>18.399999999999999</v>
      </c>
      <c r="P488" s="17">
        <f t="shared" si="68"/>
        <v>17.5</v>
      </c>
      <c r="Q488" s="17">
        <f t="shared" si="69"/>
        <v>38.4</v>
      </c>
      <c r="R488" s="18">
        <v>17.5</v>
      </c>
      <c r="S488" s="18">
        <v>38.4</v>
      </c>
      <c r="T488" s="18">
        <v>11.9</v>
      </c>
      <c r="U488" s="56">
        <v>18.399999999999999</v>
      </c>
    </row>
    <row r="489" spans="1:21" x14ac:dyDescent="0.25">
      <c r="A489" s="49">
        <f t="shared" si="70"/>
        <v>2019</v>
      </c>
      <c r="B489" s="50">
        <f t="shared" si="73"/>
        <v>2</v>
      </c>
      <c r="C489" s="50">
        <f t="shared" si="74"/>
        <v>21</v>
      </c>
      <c r="D489" s="50">
        <f t="shared" si="71"/>
        <v>7</v>
      </c>
      <c r="E489" s="51">
        <f t="shared" si="72"/>
        <v>43517.291666665486</v>
      </c>
      <c r="F489" s="63">
        <v>8.8000000000000007</v>
      </c>
      <c r="G489" s="17" t="s">
        <v>27</v>
      </c>
      <c r="H489" s="58">
        <v>18</v>
      </c>
      <c r="I489" s="67">
        <v>15.5</v>
      </c>
      <c r="J489" s="17" t="s">
        <v>27</v>
      </c>
      <c r="K489" s="71">
        <v>37.4</v>
      </c>
      <c r="N489" s="23">
        <f t="shared" si="66"/>
        <v>8.8000000000000007</v>
      </c>
      <c r="O489" s="23">
        <f t="shared" si="67"/>
        <v>18</v>
      </c>
      <c r="P489" s="17">
        <f t="shared" si="68"/>
        <v>15.5</v>
      </c>
      <c r="Q489" s="17">
        <f t="shared" si="69"/>
        <v>37.4</v>
      </c>
      <c r="R489" s="18">
        <v>15.5</v>
      </c>
      <c r="S489" s="18">
        <v>37.4</v>
      </c>
      <c r="T489" s="18">
        <v>8.8000000000000007</v>
      </c>
      <c r="U489" s="56">
        <v>18</v>
      </c>
    </row>
    <row r="490" spans="1:21" x14ac:dyDescent="0.25">
      <c r="A490" s="49">
        <f t="shared" si="70"/>
        <v>2019</v>
      </c>
      <c r="B490" s="50">
        <f t="shared" si="73"/>
        <v>2</v>
      </c>
      <c r="C490" s="50">
        <f t="shared" si="74"/>
        <v>21</v>
      </c>
      <c r="D490" s="50">
        <f t="shared" si="71"/>
        <v>8</v>
      </c>
      <c r="E490" s="51">
        <f t="shared" si="72"/>
        <v>43517.33333333215</v>
      </c>
      <c r="F490" s="63">
        <v>13.8</v>
      </c>
      <c r="G490" s="17" t="s">
        <v>27</v>
      </c>
      <c r="H490" s="58">
        <v>17.899999999999999</v>
      </c>
      <c r="I490" s="67">
        <v>22.2</v>
      </c>
      <c r="J490" s="17" t="s">
        <v>27</v>
      </c>
      <c r="K490" s="71">
        <v>36.1</v>
      </c>
      <c r="N490" s="23">
        <f t="shared" si="66"/>
        <v>13.8</v>
      </c>
      <c r="O490" s="23">
        <f t="shared" si="67"/>
        <v>17.899999999999999</v>
      </c>
      <c r="P490" s="17">
        <f t="shared" si="68"/>
        <v>22.2</v>
      </c>
      <c r="Q490" s="17">
        <f t="shared" si="69"/>
        <v>36.1</v>
      </c>
      <c r="R490" s="18">
        <v>22.2</v>
      </c>
      <c r="S490" s="18">
        <v>36.1</v>
      </c>
      <c r="T490" s="18">
        <v>13.8</v>
      </c>
      <c r="U490" s="56">
        <v>17.899999999999999</v>
      </c>
    </row>
    <row r="491" spans="1:21" x14ac:dyDescent="0.25">
      <c r="A491" s="49">
        <f t="shared" si="70"/>
        <v>2019</v>
      </c>
      <c r="B491" s="50">
        <f t="shared" si="73"/>
        <v>2</v>
      </c>
      <c r="C491" s="50">
        <f t="shared" si="74"/>
        <v>21</v>
      </c>
      <c r="D491" s="50">
        <f t="shared" si="71"/>
        <v>9</v>
      </c>
      <c r="E491" s="51">
        <f t="shared" si="72"/>
        <v>43517.374999998814</v>
      </c>
      <c r="F491" s="63">
        <v>14.4</v>
      </c>
      <c r="G491" s="17" t="s">
        <v>27</v>
      </c>
      <c r="H491" s="58">
        <v>18</v>
      </c>
      <c r="I491" s="67">
        <v>25</v>
      </c>
      <c r="J491" s="17" t="s">
        <v>27</v>
      </c>
      <c r="K491" s="71">
        <v>35.799999999999997</v>
      </c>
      <c r="N491" s="23">
        <f t="shared" si="66"/>
        <v>14.4</v>
      </c>
      <c r="O491" s="23">
        <f t="shared" si="67"/>
        <v>18</v>
      </c>
      <c r="P491" s="17">
        <f t="shared" si="68"/>
        <v>25</v>
      </c>
      <c r="Q491" s="17">
        <f t="shared" si="69"/>
        <v>35.799999999999997</v>
      </c>
      <c r="R491" s="18">
        <v>25</v>
      </c>
      <c r="S491" s="18">
        <v>35.799999999999997</v>
      </c>
      <c r="T491" s="18">
        <v>14.4</v>
      </c>
      <c r="U491" s="56">
        <v>18</v>
      </c>
    </row>
    <row r="492" spans="1:21" x14ac:dyDescent="0.25">
      <c r="A492" s="49">
        <f t="shared" si="70"/>
        <v>2019</v>
      </c>
      <c r="B492" s="50">
        <f t="shared" si="73"/>
        <v>2</v>
      </c>
      <c r="C492" s="50">
        <f t="shared" si="74"/>
        <v>21</v>
      </c>
      <c r="D492" s="50">
        <f t="shared" si="71"/>
        <v>10</v>
      </c>
      <c r="E492" s="51">
        <f t="shared" si="72"/>
        <v>43517.416666665478</v>
      </c>
      <c r="F492" s="63">
        <v>9.1</v>
      </c>
      <c r="G492" s="17" t="s">
        <v>27</v>
      </c>
      <c r="H492" s="58">
        <v>17.8</v>
      </c>
      <c r="I492" s="67">
        <v>19.8</v>
      </c>
      <c r="J492" s="17" t="s">
        <v>27</v>
      </c>
      <c r="K492" s="71">
        <v>35.4</v>
      </c>
      <c r="N492" s="23">
        <f t="shared" si="66"/>
        <v>9.1</v>
      </c>
      <c r="O492" s="23">
        <f t="shared" si="67"/>
        <v>17.8</v>
      </c>
      <c r="P492" s="17">
        <f t="shared" si="68"/>
        <v>19.8</v>
      </c>
      <c r="Q492" s="17">
        <f t="shared" si="69"/>
        <v>35.4</v>
      </c>
      <c r="R492" s="18">
        <v>19.8</v>
      </c>
      <c r="S492" s="18">
        <v>35.4</v>
      </c>
      <c r="T492" s="18">
        <v>9.1</v>
      </c>
      <c r="U492" s="56">
        <v>17.8</v>
      </c>
    </row>
    <row r="493" spans="1:21" x14ac:dyDescent="0.25">
      <c r="A493" s="49">
        <f t="shared" si="70"/>
        <v>2019</v>
      </c>
      <c r="B493" s="50">
        <f t="shared" si="73"/>
        <v>2</v>
      </c>
      <c r="C493" s="50">
        <f t="shared" si="74"/>
        <v>21</v>
      </c>
      <c r="D493" s="50">
        <f t="shared" si="71"/>
        <v>11</v>
      </c>
      <c r="E493" s="51">
        <f t="shared" si="72"/>
        <v>43517.458333332143</v>
      </c>
      <c r="F493" s="63">
        <v>12.4</v>
      </c>
      <c r="G493" s="17" t="s">
        <v>27</v>
      </c>
      <c r="H493" s="58">
        <v>17.5</v>
      </c>
      <c r="I493" s="67">
        <v>25.3</v>
      </c>
      <c r="J493" s="17" t="s">
        <v>27</v>
      </c>
      <c r="K493" s="71">
        <v>34.9</v>
      </c>
      <c r="N493" s="23">
        <f t="shared" si="66"/>
        <v>12.4</v>
      </c>
      <c r="O493" s="23">
        <f t="shared" si="67"/>
        <v>17.5</v>
      </c>
      <c r="P493" s="17">
        <f t="shared" si="68"/>
        <v>25.3</v>
      </c>
      <c r="Q493" s="17">
        <f t="shared" si="69"/>
        <v>34.9</v>
      </c>
      <c r="R493" s="18">
        <v>25.3</v>
      </c>
      <c r="S493" s="18">
        <v>34.9</v>
      </c>
      <c r="T493" s="18">
        <v>12.4</v>
      </c>
      <c r="U493" s="56">
        <v>17.5</v>
      </c>
    </row>
    <row r="494" spans="1:21" x14ac:dyDescent="0.25">
      <c r="A494" s="49">
        <f t="shared" si="70"/>
        <v>2019</v>
      </c>
      <c r="B494" s="50">
        <f t="shared" si="73"/>
        <v>2</v>
      </c>
      <c r="C494" s="50">
        <f t="shared" si="74"/>
        <v>21</v>
      </c>
      <c r="D494" s="50">
        <f t="shared" si="71"/>
        <v>12</v>
      </c>
      <c r="E494" s="51">
        <f t="shared" si="72"/>
        <v>43517.499999998807</v>
      </c>
      <c r="F494" s="63">
        <v>8.5</v>
      </c>
      <c r="G494" s="17" t="s">
        <v>27</v>
      </c>
      <c r="H494" s="58">
        <v>17</v>
      </c>
      <c r="I494" s="67">
        <v>18.600000000000001</v>
      </c>
      <c r="J494" s="17" t="s">
        <v>27</v>
      </c>
      <c r="K494" s="71">
        <v>34.299999999999997</v>
      </c>
      <c r="N494" s="23">
        <f t="shared" si="66"/>
        <v>8.5</v>
      </c>
      <c r="O494" s="23">
        <f t="shared" si="67"/>
        <v>17</v>
      </c>
      <c r="P494" s="17">
        <f t="shared" si="68"/>
        <v>18.600000000000001</v>
      </c>
      <c r="Q494" s="17">
        <f t="shared" si="69"/>
        <v>34.299999999999997</v>
      </c>
      <c r="R494" s="18">
        <v>18.600000000000001</v>
      </c>
      <c r="S494" s="18">
        <v>34.299999999999997</v>
      </c>
      <c r="T494" s="18">
        <v>8.5</v>
      </c>
      <c r="U494" s="56">
        <v>17</v>
      </c>
    </row>
    <row r="495" spans="1:21" x14ac:dyDescent="0.25">
      <c r="A495" s="49">
        <f t="shared" si="70"/>
        <v>2019</v>
      </c>
      <c r="B495" s="50">
        <f t="shared" si="73"/>
        <v>2</v>
      </c>
      <c r="C495" s="50">
        <f t="shared" si="74"/>
        <v>21</v>
      </c>
      <c r="D495" s="50">
        <f t="shared" si="71"/>
        <v>13</v>
      </c>
      <c r="E495" s="51">
        <f t="shared" si="72"/>
        <v>43517.541666665471</v>
      </c>
      <c r="F495" s="63">
        <v>13.7</v>
      </c>
      <c r="G495" s="17" t="s">
        <v>27</v>
      </c>
      <c r="H495" s="58">
        <v>16.7</v>
      </c>
      <c r="I495" s="67">
        <v>25.5</v>
      </c>
      <c r="J495" s="17" t="s">
        <v>27</v>
      </c>
      <c r="K495" s="71">
        <v>33.5</v>
      </c>
      <c r="N495" s="23">
        <f t="shared" si="66"/>
        <v>13.7</v>
      </c>
      <c r="O495" s="23">
        <f t="shared" si="67"/>
        <v>16.7</v>
      </c>
      <c r="P495" s="17">
        <f t="shared" si="68"/>
        <v>25.5</v>
      </c>
      <c r="Q495" s="17">
        <f t="shared" si="69"/>
        <v>33.5</v>
      </c>
      <c r="R495" s="18">
        <v>25.5</v>
      </c>
      <c r="S495" s="18">
        <v>33.5</v>
      </c>
      <c r="T495" s="18">
        <v>13.7</v>
      </c>
      <c r="U495" s="56">
        <v>16.7</v>
      </c>
    </row>
    <row r="496" spans="1:21" x14ac:dyDescent="0.25">
      <c r="A496" s="49">
        <f t="shared" si="70"/>
        <v>2019</v>
      </c>
      <c r="B496" s="50">
        <f t="shared" si="73"/>
        <v>2</v>
      </c>
      <c r="C496" s="50">
        <f t="shared" si="74"/>
        <v>21</v>
      </c>
      <c r="D496" s="50">
        <f t="shared" si="71"/>
        <v>14</v>
      </c>
      <c r="E496" s="51">
        <f t="shared" si="72"/>
        <v>43517.583333332135</v>
      </c>
      <c r="F496" s="63">
        <v>17.5</v>
      </c>
      <c r="G496" s="17" t="s">
        <v>27</v>
      </c>
      <c r="H496" s="58">
        <v>16</v>
      </c>
      <c r="I496" s="67">
        <v>29.2</v>
      </c>
      <c r="J496" s="17" t="s">
        <v>27</v>
      </c>
      <c r="K496" s="71">
        <v>32.200000000000003</v>
      </c>
      <c r="N496" s="23">
        <f t="shared" si="66"/>
        <v>17.5</v>
      </c>
      <c r="O496" s="23">
        <f t="shared" si="67"/>
        <v>16</v>
      </c>
      <c r="P496" s="17">
        <f t="shared" si="68"/>
        <v>29.2</v>
      </c>
      <c r="Q496" s="17">
        <f t="shared" si="69"/>
        <v>32.200000000000003</v>
      </c>
      <c r="R496" s="18">
        <v>29.2</v>
      </c>
      <c r="S496" s="18">
        <v>32.200000000000003</v>
      </c>
      <c r="T496" s="18">
        <v>17.5</v>
      </c>
      <c r="U496" s="56">
        <v>16</v>
      </c>
    </row>
    <row r="497" spans="1:21" x14ac:dyDescent="0.25">
      <c r="A497" s="49">
        <f t="shared" si="70"/>
        <v>2019</v>
      </c>
      <c r="B497" s="50">
        <f t="shared" si="73"/>
        <v>2</v>
      </c>
      <c r="C497" s="50">
        <f t="shared" si="74"/>
        <v>21</v>
      </c>
      <c r="D497" s="50">
        <f t="shared" si="71"/>
        <v>15</v>
      </c>
      <c r="E497" s="51">
        <f t="shared" si="72"/>
        <v>43517.624999998799</v>
      </c>
      <c r="F497" s="63">
        <v>13.6</v>
      </c>
      <c r="G497" s="17" t="s">
        <v>27</v>
      </c>
      <c r="H497" s="58">
        <v>16.3</v>
      </c>
      <c r="I497" s="67">
        <v>28.2</v>
      </c>
      <c r="J497" s="17" t="s">
        <v>27</v>
      </c>
      <c r="K497" s="71">
        <v>31.8</v>
      </c>
      <c r="N497" s="23">
        <f t="shared" si="66"/>
        <v>13.6</v>
      </c>
      <c r="O497" s="23">
        <f t="shared" si="67"/>
        <v>16.3</v>
      </c>
      <c r="P497" s="17">
        <f t="shared" si="68"/>
        <v>28.2</v>
      </c>
      <c r="Q497" s="17">
        <f t="shared" si="69"/>
        <v>31.8</v>
      </c>
      <c r="R497" s="18">
        <v>28.2</v>
      </c>
      <c r="S497" s="18">
        <v>31.8</v>
      </c>
      <c r="T497" s="18">
        <v>13.6</v>
      </c>
      <c r="U497" s="56">
        <v>16.3</v>
      </c>
    </row>
    <row r="498" spans="1:21" x14ac:dyDescent="0.25">
      <c r="A498" s="49">
        <f t="shared" si="70"/>
        <v>2019</v>
      </c>
      <c r="B498" s="50">
        <f t="shared" si="73"/>
        <v>2</v>
      </c>
      <c r="C498" s="50">
        <f t="shared" si="74"/>
        <v>21</v>
      </c>
      <c r="D498" s="50">
        <f t="shared" si="71"/>
        <v>16</v>
      </c>
      <c r="E498" s="51">
        <f t="shared" si="72"/>
        <v>43517.666666665464</v>
      </c>
      <c r="F498" s="63">
        <v>16.100000000000001</v>
      </c>
      <c r="G498" s="17" t="s">
        <v>27</v>
      </c>
      <c r="H498" s="58">
        <v>16.2</v>
      </c>
      <c r="I498" s="67">
        <v>70.5</v>
      </c>
      <c r="J498" s="17" t="s">
        <v>27</v>
      </c>
      <c r="K498" s="71">
        <v>32.799999999999997</v>
      </c>
      <c r="N498" s="23">
        <f t="shared" si="66"/>
        <v>16.100000000000001</v>
      </c>
      <c r="O498" s="23">
        <f t="shared" si="67"/>
        <v>16.2</v>
      </c>
      <c r="P498" s="17">
        <f t="shared" si="68"/>
        <v>70.5</v>
      </c>
      <c r="Q498" s="17">
        <f t="shared" si="69"/>
        <v>32.799999999999997</v>
      </c>
      <c r="R498" s="18">
        <v>70.5</v>
      </c>
      <c r="S498" s="18">
        <v>32.799999999999997</v>
      </c>
      <c r="T498" s="18">
        <v>16.100000000000001</v>
      </c>
      <c r="U498" s="56">
        <v>16.2</v>
      </c>
    </row>
    <row r="499" spans="1:21" x14ac:dyDescent="0.25">
      <c r="A499" s="49">
        <f t="shared" si="70"/>
        <v>2019</v>
      </c>
      <c r="B499" s="50">
        <f t="shared" si="73"/>
        <v>2</v>
      </c>
      <c r="C499" s="50">
        <f t="shared" si="74"/>
        <v>21</v>
      </c>
      <c r="D499" s="50">
        <f t="shared" si="71"/>
        <v>17</v>
      </c>
      <c r="E499" s="51">
        <f t="shared" si="72"/>
        <v>43517.708333332128</v>
      </c>
      <c r="F499" s="63">
        <v>15.7</v>
      </c>
      <c r="G499" s="17" t="s">
        <v>27</v>
      </c>
      <c r="H499" s="58">
        <v>15.9</v>
      </c>
      <c r="I499" s="67">
        <v>142.1</v>
      </c>
      <c r="J499" s="17" t="s">
        <v>27</v>
      </c>
      <c r="K499" s="71">
        <v>36.700000000000003</v>
      </c>
      <c r="N499" s="23">
        <f t="shared" si="66"/>
        <v>15.7</v>
      </c>
      <c r="O499" s="23">
        <f t="shared" si="67"/>
        <v>15.9</v>
      </c>
      <c r="P499" s="17">
        <f t="shared" si="68"/>
        <v>142.1</v>
      </c>
      <c r="Q499" s="17">
        <f t="shared" si="69"/>
        <v>36.700000000000003</v>
      </c>
      <c r="R499" s="18">
        <v>142.1</v>
      </c>
      <c r="S499" s="18">
        <v>36.700000000000003</v>
      </c>
      <c r="T499" s="18">
        <v>15.7</v>
      </c>
      <c r="U499" s="56">
        <v>15.9</v>
      </c>
    </row>
    <row r="500" spans="1:21" x14ac:dyDescent="0.25">
      <c r="A500" s="49">
        <f t="shared" si="70"/>
        <v>2019</v>
      </c>
      <c r="B500" s="50">
        <f t="shared" si="73"/>
        <v>2</v>
      </c>
      <c r="C500" s="50">
        <f t="shared" si="74"/>
        <v>21</v>
      </c>
      <c r="D500" s="50">
        <f t="shared" si="71"/>
        <v>18</v>
      </c>
      <c r="E500" s="51">
        <f t="shared" si="72"/>
        <v>43517.749999998792</v>
      </c>
      <c r="F500" s="63">
        <v>22.3</v>
      </c>
      <c r="G500" s="17" t="s">
        <v>27</v>
      </c>
      <c r="H500" s="58">
        <v>15.3</v>
      </c>
      <c r="I500" s="67">
        <v>431.7</v>
      </c>
      <c r="J500" s="17" t="s">
        <v>27</v>
      </c>
      <c r="K500" s="71">
        <v>51.9</v>
      </c>
      <c r="N500" s="23">
        <f t="shared" si="66"/>
        <v>22.3</v>
      </c>
      <c r="O500" s="23">
        <f t="shared" si="67"/>
        <v>15.3</v>
      </c>
      <c r="P500" s="17">
        <f t="shared" si="68"/>
        <v>431.7</v>
      </c>
      <c r="Q500" s="17">
        <f t="shared" si="69"/>
        <v>51.9</v>
      </c>
      <c r="R500" s="18">
        <v>431.7</v>
      </c>
      <c r="S500" s="18">
        <v>51.9</v>
      </c>
      <c r="T500" s="18">
        <v>22.3</v>
      </c>
      <c r="U500" s="56">
        <v>15.3</v>
      </c>
    </row>
    <row r="501" spans="1:21" x14ac:dyDescent="0.25">
      <c r="A501" s="49">
        <f t="shared" si="70"/>
        <v>2019</v>
      </c>
      <c r="B501" s="50">
        <f t="shared" si="73"/>
        <v>2</v>
      </c>
      <c r="C501" s="50">
        <f t="shared" si="74"/>
        <v>21</v>
      </c>
      <c r="D501" s="50">
        <f t="shared" si="71"/>
        <v>19</v>
      </c>
      <c r="E501" s="51">
        <f t="shared" si="72"/>
        <v>43517.791666665456</v>
      </c>
      <c r="F501" s="63">
        <v>18.5</v>
      </c>
      <c r="G501" s="17" t="s">
        <v>27</v>
      </c>
      <c r="H501" s="58">
        <v>15.3</v>
      </c>
      <c r="I501" s="67">
        <v>271.39999999999998</v>
      </c>
      <c r="J501" s="17" t="s">
        <v>27</v>
      </c>
      <c r="K501" s="71">
        <v>61.4</v>
      </c>
      <c r="N501" s="23">
        <f t="shared" si="66"/>
        <v>18.5</v>
      </c>
      <c r="O501" s="23">
        <f t="shared" si="67"/>
        <v>15.3</v>
      </c>
      <c r="P501" s="17">
        <f t="shared" si="68"/>
        <v>271.39999999999998</v>
      </c>
      <c r="Q501" s="17">
        <f t="shared" si="69"/>
        <v>61.4</v>
      </c>
      <c r="R501" s="18">
        <v>271.39999999999998</v>
      </c>
      <c r="S501" s="18">
        <v>61.4</v>
      </c>
      <c r="T501" s="18">
        <v>18.5</v>
      </c>
      <c r="U501" s="56">
        <v>15.3</v>
      </c>
    </row>
    <row r="502" spans="1:21" x14ac:dyDescent="0.25">
      <c r="A502" s="49">
        <f t="shared" si="70"/>
        <v>2019</v>
      </c>
      <c r="B502" s="50">
        <f t="shared" si="73"/>
        <v>2</v>
      </c>
      <c r="C502" s="50">
        <f t="shared" si="74"/>
        <v>21</v>
      </c>
      <c r="D502" s="50">
        <f t="shared" si="71"/>
        <v>20</v>
      </c>
      <c r="E502" s="51">
        <f t="shared" si="72"/>
        <v>43517.833333332121</v>
      </c>
      <c r="F502" s="63">
        <v>17.899999999999999</v>
      </c>
      <c r="G502" s="17" t="s">
        <v>27</v>
      </c>
      <c r="H502" s="58">
        <v>15</v>
      </c>
      <c r="I502" s="67">
        <v>210.1</v>
      </c>
      <c r="J502" s="17" t="s">
        <v>27</v>
      </c>
      <c r="K502" s="71">
        <v>67</v>
      </c>
      <c r="N502" s="23">
        <f t="shared" si="66"/>
        <v>17.899999999999999</v>
      </c>
      <c r="O502" s="23">
        <f t="shared" si="67"/>
        <v>15</v>
      </c>
      <c r="P502" s="17">
        <f t="shared" si="68"/>
        <v>210.1</v>
      </c>
      <c r="Q502" s="17">
        <f t="shared" si="69"/>
        <v>67</v>
      </c>
      <c r="R502" s="18">
        <v>210.1</v>
      </c>
      <c r="S502" s="18">
        <v>67</v>
      </c>
      <c r="T502" s="18">
        <v>17.899999999999999</v>
      </c>
      <c r="U502" s="56">
        <v>15</v>
      </c>
    </row>
    <row r="503" spans="1:21" x14ac:dyDescent="0.25">
      <c r="A503" s="49">
        <f t="shared" si="70"/>
        <v>2019</v>
      </c>
      <c r="B503" s="50">
        <f t="shared" si="73"/>
        <v>2</v>
      </c>
      <c r="C503" s="50">
        <f t="shared" si="74"/>
        <v>21</v>
      </c>
      <c r="D503" s="50">
        <f t="shared" si="71"/>
        <v>21</v>
      </c>
      <c r="E503" s="51">
        <f t="shared" si="72"/>
        <v>43517.874999998785</v>
      </c>
      <c r="F503" s="63">
        <v>5.5</v>
      </c>
      <c r="G503" s="17" t="s">
        <v>27</v>
      </c>
      <c r="H503" s="58">
        <v>14.4</v>
      </c>
      <c r="I503" s="67">
        <v>55.5</v>
      </c>
      <c r="J503" s="17" t="s">
        <v>27</v>
      </c>
      <c r="K503" s="71">
        <v>66.8</v>
      </c>
      <c r="N503" s="23">
        <f t="shared" si="66"/>
        <v>5.5</v>
      </c>
      <c r="O503" s="23">
        <f t="shared" si="67"/>
        <v>14.4</v>
      </c>
      <c r="P503" s="17">
        <f t="shared" si="68"/>
        <v>55.5</v>
      </c>
      <c r="Q503" s="17">
        <f t="shared" si="69"/>
        <v>66.8</v>
      </c>
      <c r="R503" s="18">
        <v>55.5</v>
      </c>
      <c r="S503" s="18">
        <v>66.8</v>
      </c>
      <c r="T503" s="18">
        <v>5.5</v>
      </c>
      <c r="U503" s="56">
        <v>14.4</v>
      </c>
    </row>
    <row r="504" spans="1:21" x14ac:dyDescent="0.25">
      <c r="A504" s="49">
        <f t="shared" si="70"/>
        <v>2019</v>
      </c>
      <c r="B504" s="50">
        <f t="shared" si="73"/>
        <v>2</v>
      </c>
      <c r="C504" s="50">
        <f t="shared" si="74"/>
        <v>21</v>
      </c>
      <c r="D504" s="50">
        <f t="shared" si="71"/>
        <v>22</v>
      </c>
      <c r="E504" s="51">
        <f t="shared" si="72"/>
        <v>43517.916666665449</v>
      </c>
      <c r="F504" s="63">
        <v>6.6</v>
      </c>
      <c r="G504" s="17" t="s">
        <v>27</v>
      </c>
      <c r="H504" s="58">
        <v>13.7</v>
      </c>
      <c r="I504" s="67">
        <v>19.2</v>
      </c>
      <c r="J504" s="17" t="s">
        <v>27</v>
      </c>
      <c r="K504" s="71">
        <v>65.3</v>
      </c>
      <c r="N504" s="23">
        <f t="shared" si="66"/>
        <v>6.6</v>
      </c>
      <c r="O504" s="23">
        <f t="shared" si="67"/>
        <v>13.7</v>
      </c>
      <c r="P504" s="17">
        <f t="shared" si="68"/>
        <v>19.2</v>
      </c>
      <c r="Q504" s="17">
        <f t="shared" si="69"/>
        <v>65.3</v>
      </c>
      <c r="R504" s="18">
        <v>19.2</v>
      </c>
      <c r="S504" s="18">
        <v>65.3</v>
      </c>
      <c r="T504" s="18">
        <v>6.6</v>
      </c>
      <c r="U504" s="56">
        <v>13.7</v>
      </c>
    </row>
    <row r="505" spans="1:21" x14ac:dyDescent="0.25">
      <c r="A505" s="49">
        <f t="shared" si="70"/>
        <v>2019</v>
      </c>
      <c r="B505" s="50">
        <f t="shared" si="73"/>
        <v>2</v>
      </c>
      <c r="C505" s="50">
        <f t="shared" si="74"/>
        <v>21</v>
      </c>
      <c r="D505" s="50">
        <f t="shared" si="71"/>
        <v>23</v>
      </c>
      <c r="E505" s="51">
        <f t="shared" si="72"/>
        <v>43517.958333332113</v>
      </c>
      <c r="F505" s="63">
        <v>10.199999999999999</v>
      </c>
      <c r="G505" s="17" t="s">
        <v>27</v>
      </c>
      <c r="H505" s="58">
        <v>13.6</v>
      </c>
      <c r="I505" s="67">
        <v>18.3</v>
      </c>
      <c r="J505" s="17" t="s">
        <v>27</v>
      </c>
      <c r="K505" s="71">
        <v>65</v>
      </c>
      <c r="N505" s="23">
        <f t="shared" si="66"/>
        <v>10.199999999999999</v>
      </c>
      <c r="O505" s="23">
        <f t="shared" si="67"/>
        <v>13.6</v>
      </c>
      <c r="P505" s="17">
        <f t="shared" si="68"/>
        <v>18.3</v>
      </c>
      <c r="Q505" s="17">
        <f t="shared" si="69"/>
        <v>65</v>
      </c>
      <c r="R505" s="18">
        <v>18.3</v>
      </c>
      <c r="S505" s="18">
        <v>65</v>
      </c>
      <c r="T505" s="18">
        <v>10.199999999999999</v>
      </c>
      <c r="U505" s="56">
        <v>13.6</v>
      </c>
    </row>
    <row r="506" spans="1:21" x14ac:dyDescent="0.25">
      <c r="A506" s="49">
        <f t="shared" si="70"/>
        <v>2019</v>
      </c>
      <c r="B506" s="50">
        <f t="shared" si="73"/>
        <v>2</v>
      </c>
      <c r="C506" s="50">
        <f t="shared" si="74"/>
        <v>22</v>
      </c>
      <c r="D506" s="50">
        <f t="shared" si="71"/>
        <v>0</v>
      </c>
      <c r="E506" s="51">
        <f t="shared" si="72"/>
        <v>43517.999999998778</v>
      </c>
      <c r="F506" s="63">
        <v>9.1999999999999993</v>
      </c>
      <c r="G506" s="17" t="s">
        <v>27</v>
      </c>
      <c r="H506" s="58">
        <v>13.4</v>
      </c>
      <c r="I506" s="67">
        <v>13.6</v>
      </c>
      <c r="J506" s="17" t="s">
        <v>27</v>
      </c>
      <c r="K506" s="71">
        <v>64.400000000000006</v>
      </c>
      <c r="N506" s="23">
        <f t="shared" si="66"/>
        <v>9.1999999999999993</v>
      </c>
      <c r="O506" s="23">
        <f t="shared" si="67"/>
        <v>13.4</v>
      </c>
      <c r="P506" s="17">
        <f t="shared" si="68"/>
        <v>13.6</v>
      </c>
      <c r="Q506" s="17">
        <f t="shared" si="69"/>
        <v>64.400000000000006</v>
      </c>
      <c r="R506" s="18">
        <v>13.6</v>
      </c>
      <c r="S506" s="18">
        <v>64.400000000000006</v>
      </c>
      <c r="T506" s="18">
        <v>9.1999999999999993</v>
      </c>
      <c r="U506" s="56">
        <v>13.4</v>
      </c>
    </row>
    <row r="507" spans="1:21" x14ac:dyDescent="0.25">
      <c r="A507" s="49">
        <f t="shared" si="70"/>
        <v>2019</v>
      </c>
      <c r="B507" s="50">
        <f t="shared" si="73"/>
        <v>2</v>
      </c>
      <c r="C507" s="50">
        <f t="shared" si="74"/>
        <v>22</v>
      </c>
      <c r="D507" s="50">
        <f t="shared" si="71"/>
        <v>1</v>
      </c>
      <c r="E507" s="51">
        <f t="shared" si="72"/>
        <v>43518.041666665442</v>
      </c>
      <c r="F507" s="63">
        <v>6.3</v>
      </c>
      <c r="G507" s="17" t="s">
        <v>27</v>
      </c>
      <c r="H507" s="58">
        <v>12.9</v>
      </c>
      <c r="I507" s="67">
        <v>9.5</v>
      </c>
      <c r="J507" s="17" t="s">
        <v>27</v>
      </c>
      <c r="K507" s="71">
        <v>63.6</v>
      </c>
      <c r="N507" s="23">
        <f t="shared" si="66"/>
        <v>6.3</v>
      </c>
      <c r="O507" s="23">
        <f t="shared" si="67"/>
        <v>12.9</v>
      </c>
      <c r="P507" s="17">
        <f t="shared" si="68"/>
        <v>9.5</v>
      </c>
      <c r="Q507" s="17">
        <f t="shared" si="69"/>
        <v>63.6</v>
      </c>
      <c r="R507" s="18">
        <v>9.5</v>
      </c>
      <c r="S507" s="18">
        <v>63.6</v>
      </c>
      <c r="T507" s="18">
        <v>6.3</v>
      </c>
      <c r="U507" s="56">
        <v>12.9</v>
      </c>
    </row>
    <row r="508" spans="1:21" x14ac:dyDescent="0.25">
      <c r="A508" s="49">
        <f t="shared" si="70"/>
        <v>2019</v>
      </c>
      <c r="B508" s="50">
        <f t="shared" si="73"/>
        <v>2</v>
      </c>
      <c r="C508" s="50">
        <f t="shared" si="74"/>
        <v>22</v>
      </c>
      <c r="D508" s="50">
        <f t="shared" si="71"/>
        <v>2</v>
      </c>
      <c r="E508" s="51">
        <f t="shared" si="72"/>
        <v>43518.083333332106</v>
      </c>
      <c r="F508" s="63">
        <v>5.2</v>
      </c>
      <c r="G508" s="17" t="s">
        <v>27</v>
      </c>
      <c r="H508" s="58">
        <v>12.5</v>
      </c>
      <c r="I508" s="67">
        <v>13.7</v>
      </c>
      <c r="J508" s="17" t="s">
        <v>27</v>
      </c>
      <c r="K508" s="71">
        <v>62.9</v>
      </c>
      <c r="N508" s="23">
        <f t="shared" si="66"/>
        <v>5.2</v>
      </c>
      <c r="O508" s="23">
        <f t="shared" si="67"/>
        <v>12.5</v>
      </c>
      <c r="P508" s="17">
        <f t="shared" si="68"/>
        <v>13.7</v>
      </c>
      <c r="Q508" s="17">
        <f t="shared" si="69"/>
        <v>62.9</v>
      </c>
      <c r="R508" s="18">
        <v>13.7</v>
      </c>
      <c r="S508" s="18">
        <v>62.9</v>
      </c>
      <c r="T508" s="18">
        <v>5.2</v>
      </c>
      <c r="U508" s="56">
        <v>12.5</v>
      </c>
    </row>
    <row r="509" spans="1:21" x14ac:dyDescent="0.25">
      <c r="A509" s="49">
        <f t="shared" si="70"/>
        <v>2019</v>
      </c>
      <c r="B509" s="50">
        <f t="shared" si="73"/>
        <v>2</v>
      </c>
      <c r="C509" s="50">
        <f t="shared" si="74"/>
        <v>22</v>
      </c>
      <c r="D509" s="50">
        <f t="shared" si="71"/>
        <v>3</v>
      </c>
      <c r="E509" s="51">
        <f t="shared" si="72"/>
        <v>43518.12499999877</v>
      </c>
      <c r="F509" s="63">
        <v>8.1999999999999993</v>
      </c>
      <c r="G509" s="17" t="s">
        <v>27</v>
      </c>
      <c r="H509" s="58">
        <v>12.1</v>
      </c>
      <c r="I509" s="67">
        <v>10.7</v>
      </c>
      <c r="J509" s="17" t="s">
        <v>27</v>
      </c>
      <c r="K509" s="71">
        <v>62.2</v>
      </c>
      <c r="N509" s="23">
        <f t="shared" si="66"/>
        <v>8.1999999999999993</v>
      </c>
      <c r="O509" s="23">
        <f t="shared" si="67"/>
        <v>12.1</v>
      </c>
      <c r="P509" s="17">
        <f t="shared" si="68"/>
        <v>10.7</v>
      </c>
      <c r="Q509" s="17">
        <f t="shared" si="69"/>
        <v>62.2</v>
      </c>
      <c r="R509" s="18">
        <v>10.7</v>
      </c>
      <c r="S509" s="18">
        <v>62.2</v>
      </c>
      <c r="T509" s="18">
        <v>8.1999999999999993</v>
      </c>
      <c r="U509" s="56">
        <v>12.1</v>
      </c>
    </row>
    <row r="510" spans="1:21" x14ac:dyDescent="0.25">
      <c r="A510" s="49">
        <f t="shared" si="70"/>
        <v>2019</v>
      </c>
      <c r="B510" s="50">
        <f t="shared" si="73"/>
        <v>2</v>
      </c>
      <c r="C510" s="50">
        <f t="shared" si="74"/>
        <v>22</v>
      </c>
      <c r="D510" s="50">
        <f t="shared" si="71"/>
        <v>4</v>
      </c>
      <c r="E510" s="51">
        <f t="shared" si="72"/>
        <v>43518.166666665435</v>
      </c>
      <c r="F510" s="63">
        <v>3.3</v>
      </c>
      <c r="G510" s="17" t="s">
        <v>27</v>
      </c>
      <c r="H510" s="58">
        <v>11.4</v>
      </c>
      <c r="I510" s="67">
        <v>7.3</v>
      </c>
      <c r="J510" s="17" t="s">
        <v>27</v>
      </c>
      <c r="K510" s="71">
        <v>61.2</v>
      </c>
      <c r="N510" s="23">
        <f t="shared" si="66"/>
        <v>3.3</v>
      </c>
      <c r="O510" s="23">
        <f t="shared" si="67"/>
        <v>11.4</v>
      </c>
      <c r="P510" s="17">
        <f t="shared" si="68"/>
        <v>7.3</v>
      </c>
      <c r="Q510" s="17">
        <f t="shared" si="69"/>
        <v>61.2</v>
      </c>
      <c r="R510" s="18">
        <v>7.3</v>
      </c>
      <c r="S510" s="18">
        <v>61.2</v>
      </c>
      <c r="T510" s="18">
        <v>3.3</v>
      </c>
      <c r="U510" s="56">
        <v>11.4</v>
      </c>
    </row>
    <row r="511" spans="1:21" x14ac:dyDescent="0.25">
      <c r="A511" s="49">
        <f t="shared" si="70"/>
        <v>2019</v>
      </c>
      <c r="B511" s="50">
        <f t="shared" si="73"/>
        <v>2</v>
      </c>
      <c r="C511" s="50">
        <f t="shared" si="74"/>
        <v>22</v>
      </c>
      <c r="D511" s="50">
        <f t="shared" si="71"/>
        <v>5</v>
      </c>
      <c r="E511" s="51">
        <f t="shared" si="72"/>
        <v>43518.208333332099</v>
      </c>
      <c r="F511" s="63">
        <v>6</v>
      </c>
      <c r="G511" s="17" t="s">
        <v>27</v>
      </c>
      <c r="H511" s="58">
        <v>11.1</v>
      </c>
      <c r="I511" s="67">
        <v>10.6</v>
      </c>
      <c r="J511" s="17" t="s">
        <v>27</v>
      </c>
      <c r="K511" s="71">
        <v>60.9</v>
      </c>
      <c r="N511" s="23">
        <f t="shared" si="66"/>
        <v>6</v>
      </c>
      <c r="O511" s="23">
        <f t="shared" si="67"/>
        <v>11.1</v>
      </c>
      <c r="P511" s="17">
        <f t="shared" si="68"/>
        <v>10.6</v>
      </c>
      <c r="Q511" s="17">
        <f t="shared" si="69"/>
        <v>60.9</v>
      </c>
      <c r="R511" s="18">
        <v>10.6</v>
      </c>
      <c r="S511" s="18">
        <v>60.9</v>
      </c>
      <c r="T511" s="18">
        <v>6</v>
      </c>
      <c r="U511" s="56">
        <v>11.1</v>
      </c>
    </row>
    <row r="512" spans="1:21" x14ac:dyDescent="0.25">
      <c r="A512" s="49">
        <f t="shared" si="70"/>
        <v>2019</v>
      </c>
      <c r="B512" s="50">
        <f t="shared" si="73"/>
        <v>2</v>
      </c>
      <c r="C512" s="50">
        <f t="shared" si="74"/>
        <v>22</v>
      </c>
      <c r="D512" s="50">
        <f t="shared" si="71"/>
        <v>6</v>
      </c>
      <c r="E512" s="51">
        <f t="shared" si="72"/>
        <v>43518.249999998763</v>
      </c>
      <c r="F512" s="63">
        <v>8.1999999999999993</v>
      </c>
      <c r="G512" s="17" t="s">
        <v>27</v>
      </c>
      <c r="H512" s="58">
        <v>11</v>
      </c>
      <c r="I512" s="67">
        <v>14.9</v>
      </c>
      <c r="J512" s="17" t="s">
        <v>27</v>
      </c>
      <c r="K512" s="71">
        <v>61.1</v>
      </c>
      <c r="N512" s="23">
        <f t="shared" si="66"/>
        <v>8.1999999999999993</v>
      </c>
      <c r="O512" s="23">
        <f t="shared" si="67"/>
        <v>11</v>
      </c>
      <c r="P512" s="17">
        <f t="shared" si="68"/>
        <v>14.9</v>
      </c>
      <c r="Q512" s="17">
        <f t="shared" si="69"/>
        <v>61.1</v>
      </c>
      <c r="R512" s="18">
        <v>14.9</v>
      </c>
      <c r="S512" s="18">
        <v>61.1</v>
      </c>
      <c r="T512" s="18">
        <v>8.1999999999999993</v>
      </c>
      <c r="U512" s="56">
        <v>11</v>
      </c>
    </row>
    <row r="513" spans="1:21" x14ac:dyDescent="0.25">
      <c r="A513" s="49">
        <f t="shared" si="70"/>
        <v>2019</v>
      </c>
      <c r="B513" s="50">
        <f t="shared" si="73"/>
        <v>2</v>
      </c>
      <c r="C513" s="50">
        <f t="shared" si="74"/>
        <v>22</v>
      </c>
      <c r="D513" s="50">
        <f t="shared" si="71"/>
        <v>7</v>
      </c>
      <c r="E513" s="51">
        <f t="shared" si="72"/>
        <v>43518.291666665427</v>
      </c>
      <c r="F513" s="63">
        <v>7.4</v>
      </c>
      <c r="G513" s="17" t="s">
        <v>27</v>
      </c>
      <c r="H513" s="58">
        <v>10.9</v>
      </c>
      <c r="I513" s="67">
        <v>23.8</v>
      </c>
      <c r="J513" s="17" t="s">
        <v>27</v>
      </c>
      <c r="K513" s="71">
        <v>61.2</v>
      </c>
      <c r="N513" s="23">
        <f t="shared" si="66"/>
        <v>7.4</v>
      </c>
      <c r="O513" s="23">
        <f t="shared" si="67"/>
        <v>10.9</v>
      </c>
      <c r="P513" s="17">
        <f t="shared" si="68"/>
        <v>23.8</v>
      </c>
      <c r="Q513" s="17">
        <f t="shared" si="69"/>
        <v>61.2</v>
      </c>
      <c r="R513" s="18">
        <v>23.8</v>
      </c>
      <c r="S513" s="18">
        <v>61.2</v>
      </c>
      <c r="T513" s="18">
        <v>7.4</v>
      </c>
      <c r="U513" s="56">
        <v>10.9</v>
      </c>
    </row>
    <row r="514" spans="1:21" x14ac:dyDescent="0.25">
      <c r="A514" s="49">
        <f t="shared" si="70"/>
        <v>2019</v>
      </c>
      <c r="B514" s="50">
        <f t="shared" si="73"/>
        <v>2</v>
      </c>
      <c r="C514" s="50">
        <f t="shared" si="74"/>
        <v>22</v>
      </c>
      <c r="D514" s="50">
        <f t="shared" si="71"/>
        <v>8</v>
      </c>
      <c r="E514" s="51">
        <f t="shared" si="72"/>
        <v>43518.333333332092</v>
      </c>
      <c r="F514" s="63">
        <v>4.8</v>
      </c>
      <c r="G514" s="17" t="s">
        <v>27</v>
      </c>
      <c r="H514" s="58">
        <v>10.6</v>
      </c>
      <c r="I514" s="67">
        <v>13.9</v>
      </c>
      <c r="J514" s="17" t="s">
        <v>27</v>
      </c>
      <c r="K514" s="71">
        <v>61.2</v>
      </c>
      <c r="N514" s="23">
        <f t="shared" ref="N514:N577" si="75">IF(G514="Valid", F514, NA())</f>
        <v>4.8</v>
      </c>
      <c r="O514" s="23">
        <f t="shared" ref="O514:O577" si="76">IF(G514="Valid", H514, NA())</f>
        <v>10.6</v>
      </c>
      <c r="P514" s="17">
        <f t="shared" ref="P514:P577" si="77">IF(J514="Valid", I514, NA())</f>
        <v>13.9</v>
      </c>
      <c r="Q514" s="17">
        <f t="shared" ref="Q514:Q577" si="78">IF(J514="Valid", K514, NA())</f>
        <v>61.2</v>
      </c>
      <c r="R514" s="18">
        <v>13.9</v>
      </c>
      <c r="S514" s="18">
        <v>61.2</v>
      </c>
      <c r="T514" s="18">
        <v>4.8</v>
      </c>
      <c r="U514" s="56">
        <v>10.6</v>
      </c>
    </row>
    <row r="515" spans="1:21" x14ac:dyDescent="0.25">
      <c r="A515" s="49">
        <f t="shared" si="70"/>
        <v>2019</v>
      </c>
      <c r="B515" s="50">
        <f t="shared" si="73"/>
        <v>2</v>
      </c>
      <c r="C515" s="50">
        <f t="shared" si="74"/>
        <v>22</v>
      </c>
      <c r="D515" s="50">
        <f t="shared" si="71"/>
        <v>9</v>
      </c>
      <c r="E515" s="51">
        <f t="shared" si="72"/>
        <v>43518.374999998756</v>
      </c>
      <c r="F515" s="63">
        <v>5.7</v>
      </c>
      <c r="G515" s="17" t="s">
        <v>27</v>
      </c>
      <c r="H515" s="58">
        <v>10.3</v>
      </c>
      <c r="I515" s="67">
        <v>22.3</v>
      </c>
      <c r="J515" s="17" t="s">
        <v>27</v>
      </c>
      <c r="K515" s="71">
        <v>61.5</v>
      </c>
      <c r="N515" s="23">
        <f t="shared" si="75"/>
        <v>5.7</v>
      </c>
      <c r="O515" s="23">
        <f t="shared" si="76"/>
        <v>10.3</v>
      </c>
      <c r="P515" s="17">
        <f t="shared" si="77"/>
        <v>22.3</v>
      </c>
      <c r="Q515" s="17">
        <f t="shared" si="78"/>
        <v>61.5</v>
      </c>
      <c r="R515" s="18">
        <v>22.3</v>
      </c>
      <c r="S515" s="18">
        <v>61.5</v>
      </c>
      <c r="T515" s="18">
        <v>5.7</v>
      </c>
      <c r="U515" s="56">
        <v>10.3</v>
      </c>
    </row>
    <row r="516" spans="1:21" x14ac:dyDescent="0.25">
      <c r="A516" s="49">
        <f t="shared" ref="A516:A579" si="79">A515</f>
        <v>2019</v>
      </c>
      <c r="B516" s="50">
        <f t="shared" si="73"/>
        <v>2</v>
      </c>
      <c r="C516" s="50">
        <f t="shared" si="74"/>
        <v>22</v>
      </c>
      <c r="D516" s="50">
        <f t="shared" ref="D516:D579" si="80">IF(D515=23,0,D515+1)</f>
        <v>10</v>
      </c>
      <c r="E516" s="51">
        <f t="shared" ref="E516:E579" si="81">E515+0.0416666666666666</f>
        <v>43518.41666666542</v>
      </c>
      <c r="F516" s="63">
        <v>8</v>
      </c>
      <c r="G516" s="17" t="s">
        <v>27</v>
      </c>
      <c r="H516" s="58">
        <v>10.3</v>
      </c>
      <c r="I516" s="67">
        <v>24.5</v>
      </c>
      <c r="J516" s="17" t="s">
        <v>27</v>
      </c>
      <c r="K516" s="71">
        <v>61.7</v>
      </c>
      <c r="N516" s="23">
        <f t="shared" si="75"/>
        <v>8</v>
      </c>
      <c r="O516" s="23">
        <f t="shared" si="76"/>
        <v>10.3</v>
      </c>
      <c r="P516" s="17">
        <f t="shared" si="77"/>
        <v>24.5</v>
      </c>
      <c r="Q516" s="17">
        <f t="shared" si="78"/>
        <v>61.7</v>
      </c>
      <c r="R516" s="18">
        <v>24.5</v>
      </c>
      <c r="S516" s="18">
        <v>61.7</v>
      </c>
      <c r="T516" s="18">
        <v>8</v>
      </c>
      <c r="U516" s="56">
        <v>10.3</v>
      </c>
    </row>
    <row r="517" spans="1:21" x14ac:dyDescent="0.25">
      <c r="A517" s="49">
        <f t="shared" si="79"/>
        <v>2019</v>
      </c>
      <c r="B517" s="50">
        <f t="shared" si="73"/>
        <v>2</v>
      </c>
      <c r="C517" s="50">
        <f t="shared" si="74"/>
        <v>22</v>
      </c>
      <c r="D517" s="50">
        <f t="shared" si="80"/>
        <v>11</v>
      </c>
      <c r="E517" s="51">
        <f t="shared" si="81"/>
        <v>43518.458333332084</v>
      </c>
      <c r="F517" s="63">
        <v>5.9</v>
      </c>
      <c r="G517" s="17" t="s">
        <v>27</v>
      </c>
      <c r="H517" s="58">
        <v>10.1</v>
      </c>
      <c r="I517" s="67">
        <v>21.3</v>
      </c>
      <c r="J517" s="17" t="s">
        <v>27</v>
      </c>
      <c r="K517" s="71">
        <v>62</v>
      </c>
      <c r="N517" s="23">
        <f t="shared" si="75"/>
        <v>5.9</v>
      </c>
      <c r="O517" s="23">
        <f t="shared" si="76"/>
        <v>10.1</v>
      </c>
      <c r="P517" s="17">
        <f t="shared" si="77"/>
        <v>21.3</v>
      </c>
      <c r="Q517" s="17">
        <f t="shared" si="78"/>
        <v>62</v>
      </c>
      <c r="R517" s="18">
        <v>21.3</v>
      </c>
      <c r="S517" s="18">
        <v>62</v>
      </c>
      <c r="T517" s="18">
        <v>5.9</v>
      </c>
      <c r="U517" s="56">
        <v>10.1</v>
      </c>
    </row>
    <row r="518" spans="1:21" x14ac:dyDescent="0.25">
      <c r="A518" s="49">
        <f t="shared" si="79"/>
        <v>2019</v>
      </c>
      <c r="B518" s="50">
        <f t="shared" si="73"/>
        <v>2</v>
      </c>
      <c r="C518" s="50">
        <f t="shared" si="74"/>
        <v>22</v>
      </c>
      <c r="D518" s="50">
        <f t="shared" si="80"/>
        <v>12</v>
      </c>
      <c r="E518" s="51">
        <f t="shared" si="81"/>
        <v>43518.499999998749</v>
      </c>
      <c r="F518" s="63">
        <v>6</v>
      </c>
      <c r="G518" s="17" t="s">
        <v>27</v>
      </c>
      <c r="H518" s="58">
        <v>10</v>
      </c>
      <c r="I518" s="67">
        <v>22.9</v>
      </c>
      <c r="J518" s="17" t="s">
        <v>27</v>
      </c>
      <c r="K518" s="71">
        <v>62.4</v>
      </c>
      <c r="N518" s="23">
        <f t="shared" si="75"/>
        <v>6</v>
      </c>
      <c r="O518" s="23">
        <f t="shared" si="76"/>
        <v>10</v>
      </c>
      <c r="P518" s="17">
        <f t="shared" si="77"/>
        <v>22.9</v>
      </c>
      <c r="Q518" s="17">
        <f t="shared" si="78"/>
        <v>62.4</v>
      </c>
      <c r="R518" s="18">
        <v>22.9</v>
      </c>
      <c r="S518" s="18">
        <v>62.4</v>
      </c>
      <c r="T518" s="18">
        <v>6</v>
      </c>
      <c r="U518" s="56">
        <v>10</v>
      </c>
    </row>
    <row r="519" spans="1:21" x14ac:dyDescent="0.25">
      <c r="A519" s="49">
        <f t="shared" si="79"/>
        <v>2019</v>
      </c>
      <c r="B519" s="50">
        <f t="shared" si="73"/>
        <v>2</v>
      </c>
      <c r="C519" s="50">
        <f t="shared" si="74"/>
        <v>22</v>
      </c>
      <c r="D519" s="50">
        <f t="shared" si="80"/>
        <v>13</v>
      </c>
      <c r="E519" s="51">
        <f t="shared" si="81"/>
        <v>43518.541666665413</v>
      </c>
      <c r="F519" s="63">
        <v>11</v>
      </c>
      <c r="G519" s="17" t="s">
        <v>27</v>
      </c>
      <c r="H519" s="58">
        <v>10</v>
      </c>
      <c r="I519" s="67">
        <v>23.4</v>
      </c>
      <c r="J519" s="17" t="s">
        <v>27</v>
      </c>
      <c r="K519" s="71">
        <v>62.6</v>
      </c>
      <c r="N519" s="23">
        <f t="shared" si="75"/>
        <v>11</v>
      </c>
      <c r="O519" s="23">
        <f t="shared" si="76"/>
        <v>10</v>
      </c>
      <c r="P519" s="17">
        <f t="shared" si="77"/>
        <v>23.4</v>
      </c>
      <c r="Q519" s="17">
        <f t="shared" si="78"/>
        <v>62.6</v>
      </c>
      <c r="R519" s="18">
        <v>23.4</v>
      </c>
      <c r="S519" s="18">
        <v>62.6</v>
      </c>
      <c r="T519" s="18">
        <v>11</v>
      </c>
      <c r="U519" s="56">
        <v>10</v>
      </c>
    </row>
    <row r="520" spans="1:21" x14ac:dyDescent="0.25">
      <c r="A520" s="49">
        <f t="shared" si="79"/>
        <v>2019</v>
      </c>
      <c r="B520" s="50">
        <f t="shared" si="73"/>
        <v>2</v>
      </c>
      <c r="C520" s="50">
        <f t="shared" si="74"/>
        <v>22</v>
      </c>
      <c r="D520" s="50">
        <f t="shared" si="80"/>
        <v>14</v>
      </c>
      <c r="E520" s="51">
        <f t="shared" si="81"/>
        <v>43518.583333332077</v>
      </c>
      <c r="F520" s="63">
        <v>10</v>
      </c>
      <c r="G520" s="17" t="s">
        <v>27</v>
      </c>
      <c r="H520" s="58">
        <v>9.6999999999999993</v>
      </c>
      <c r="I520" s="67">
        <v>39.799999999999997</v>
      </c>
      <c r="J520" s="17" t="s">
        <v>27</v>
      </c>
      <c r="K520" s="71">
        <v>63.3</v>
      </c>
      <c r="N520" s="23">
        <f t="shared" si="75"/>
        <v>10</v>
      </c>
      <c r="O520" s="23">
        <f t="shared" si="76"/>
        <v>9.6999999999999993</v>
      </c>
      <c r="P520" s="17">
        <f t="shared" si="77"/>
        <v>39.799999999999997</v>
      </c>
      <c r="Q520" s="17">
        <f t="shared" si="78"/>
        <v>63.3</v>
      </c>
      <c r="R520" s="18">
        <v>39.799999999999997</v>
      </c>
      <c r="S520" s="18">
        <v>63.3</v>
      </c>
      <c r="T520" s="18">
        <v>10</v>
      </c>
      <c r="U520" s="56">
        <v>9.6999999999999993</v>
      </c>
    </row>
    <row r="521" spans="1:21" x14ac:dyDescent="0.25">
      <c r="A521" s="49">
        <f t="shared" si="79"/>
        <v>2019</v>
      </c>
      <c r="B521" s="50">
        <f t="shared" si="73"/>
        <v>2</v>
      </c>
      <c r="C521" s="50">
        <f t="shared" si="74"/>
        <v>22</v>
      </c>
      <c r="D521" s="50">
        <f t="shared" si="80"/>
        <v>15</v>
      </c>
      <c r="E521" s="51">
        <f t="shared" si="81"/>
        <v>43518.624999998741</v>
      </c>
      <c r="F521" s="63">
        <v>8.4</v>
      </c>
      <c r="G521" s="17" t="s">
        <v>27</v>
      </c>
      <c r="H521" s="58">
        <v>9.5</v>
      </c>
      <c r="I521" s="67">
        <v>35.9</v>
      </c>
      <c r="J521" s="17" t="s">
        <v>27</v>
      </c>
      <c r="K521" s="71">
        <v>63.7</v>
      </c>
      <c r="N521" s="23">
        <f t="shared" si="75"/>
        <v>8.4</v>
      </c>
      <c r="O521" s="23">
        <f t="shared" si="76"/>
        <v>9.5</v>
      </c>
      <c r="P521" s="17">
        <f t="shared" si="77"/>
        <v>35.9</v>
      </c>
      <c r="Q521" s="17">
        <f t="shared" si="78"/>
        <v>63.7</v>
      </c>
      <c r="R521" s="18">
        <v>35.9</v>
      </c>
      <c r="S521" s="18">
        <v>63.7</v>
      </c>
      <c r="T521" s="18">
        <v>8.4</v>
      </c>
      <c r="U521" s="56">
        <v>9.5</v>
      </c>
    </row>
    <row r="522" spans="1:21" x14ac:dyDescent="0.25">
      <c r="A522" s="49">
        <f t="shared" si="79"/>
        <v>2019</v>
      </c>
      <c r="B522" s="50">
        <f t="shared" si="73"/>
        <v>2</v>
      </c>
      <c r="C522" s="50">
        <f t="shared" si="74"/>
        <v>22</v>
      </c>
      <c r="D522" s="50">
        <f t="shared" si="80"/>
        <v>16</v>
      </c>
      <c r="E522" s="51">
        <f t="shared" si="81"/>
        <v>43518.666666665406</v>
      </c>
      <c r="F522" s="63">
        <v>7.7</v>
      </c>
      <c r="G522" s="17" t="s">
        <v>27</v>
      </c>
      <c r="H522" s="58">
        <v>9.1999999999999993</v>
      </c>
      <c r="I522" s="67">
        <v>46.4</v>
      </c>
      <c r="J522" s="17" t="s">
        <v>27</v>
      </c>
      <c r="K522" s="71">
        <v>62.7</v>
      </c>
      <c r="N522" s="23">
        <f t="shared" si="75"/>
        <v>7.7</v>
      </c>
      <c r="O522" s="23">
        <f t="shared" si="76"/>
        <v>9.1999999999999993</v>
      </c>
      <c r="P522" s="17">
        <f t="shared" si="77"/>
        <v>46.4</v>
      </c>
      <c r="Q522" s="17">
        <f t="shared" si="78"/>
        <v>62.7</v>
      </c>
      <c r="R522" s="18">
        <v>46.4</v>
      </c>
      <c r="S522" s="18">
        <v>62.7</v>
      </c>
      <c r="T522" s="18">
        <v>7.7</v>
      </c>
      <c r="U522" s="56">
        <v>9.1999999999999993</v>
      </c>
    </row>
    <row r="523" spans="1:21" x14ac:dyDescent="0.25">
      <c r="A523" s="49">
        <f t="shared" si="79"/>
        <v>2019</v>
      </c>
      <c r="B523" s="50">
        <f t="shared" si="73"/>
        <v>2</v>
      </c>
      <c r="C523" s="50">
        <f t="shared" si="74"/>
        <v>22</v>
      </c>
      <c r="D523" s="50">
        <f t="shared" si="80"/>
        <v>17</v>
      </c>
      <c r="E523" s="51">
        <f t="shared" si="81"/>
        <v>43518.70833333207</v>
      </c>
      <c r="F523" s="63">
        <v>13.3</v>
      </c>
      <c r="G523" s="17" t="s">
        <v>27</v>
      </c>
      <c r="H523" s="58">
        <v>9.1</v>
      </c>
      <c r="I523" s="67">
        <v>101.8</v>
      </c>
      <c r="J523" s="17" t="s">
        <v>27</v>
      </c>
      <c r="K523" s="71">
        <v>61.1</v>
      </c>
      <c r="N523" s="23">
        <f t="shared" si="75"/>
        <v>13.3</v>
      </c>
      <c r="O523" s="23">
        <f t="shared" si="76"/>
        <v>9.1</v>
      </c>
      <c r="P523" s="17">
        <f t="shared" si="77"/>
        <v>101.8</v>
      </c>
      <c r="Q523" s="17">
        <f t="shared" si="78"/>
        <v>61.1</v>
      </c>
      <c r="R523" s="18">
        <v>101.8</v>
      </c>
      <c r="S523" s="18">
        <v>61.1</v>
      </c>
      <c r="T523" s="18">
        <v>13.3</v>
      </c>
      <c r="U523" s="56">
        <v>9.1</v>
      </c>
    </row>
    <row r="524" spans="1:21" x14ac:dyDescent="0.25">
      <c r="A524" s="49">
        <f t="shared" si="79"/>
        <v>2019</v>
      </c>
      <c r="B524" s="50">
        <f t="shared" si="73"/>
        <v>2</v>
      </c>
      <c r="C524" s="50">
        <f t="shared" si="74"/>
        <v>22</v>
      </c>
      <c r="D524" s="50">
        <f t="shared" si="80"/>
        <v>18</v>
      </c>
      <c r="E524" s="51">
        <f t="shared" si="81"/>
        <v>43518.749999998734</v>
      </c>
      <c r="F524" s="63">
        <v>14.1</v>
      </c>
      <c r="G524" s="17" t="s">
        <v>27</v>
      </c>
      <c r="H524" s="58">
        <v>8.6999999999999993</v>
      </c>
      <c r="I524" s="67">
        <v>124.9</v>
      </c>
      <c r="J524" s="17" t="s">
        <v>27</v>
      </c>
      <c r="K524" s="71">
        <v>48.3</v>
      </c>
      <c r="N524" s="23">
        <f t="shared" si="75"/>
        <v>14.1</v>
      </c>
      <c r="O524" s="23">
        <f t="shared" si="76"/>
        <v>8.6999999999999993</v>
      </c>
      <c r="P524" s="17">
        <f t="shared" si="77"/>
        <v>124.9</v>
      </c>
      <c r="Q524" s="17">
        <f t="shared" si="78"/>
        <v>48.3</v>
      </c>
      <c r="R524" s="18">
        <v>124.9</v>
      </c>
      <c r="S524" s="18">
        <v>48.3</v>
      </c>
      <c r="T524" s="18">
        <v>14.1</v>
      </c>
      <c r="U524" s="56">
        <v>8.6999999999999993</v>
      </c>
    </row>
    <row r="525" spans="1:21" x14ac:dyDescent="0.25">
      <c r="A525" s="49">
        <f t="shared" si="79"/>
        <v>2019</v>
      </c>
      <c r="B525" s="50">
        <f t="shared" si="73"/>
        <v>2</v>
      </c>
      <c r="C525" s="50">
        <f t="shared" si="74"/>
        <v>22</v>
      </c>
      <c r="D525" s="50">
        <f t="shared" si="80"/>
        <v>19</v>
      </c>
      <c r="E525" s="51">
        <f t="shared" si="81"/>
        <v>43518.791666665398</v>
      </c>
      <c r="F525" s="63">
        <v>16.8</v>
      </c>
      <c r="G525" s="17" t="s">
        <v>27</v>
      </c>
      <c r="H525" s="58">
        <v>8.5</v>
      </c>
      <c r="I525" s="67">
        <v>266.2</v>
      </c>
      <c r="J525" s="17" t="s">
        <v>27</v>
      </c>
      <c r="K525" s="71">
        <v>47.6</v>
      </c>
      <c r="N525" s="23">
        <f t="shared" si="75"/>
        <v>16.8</v>
      </c>
      <c r="O525" s="23">
        <f t="shared" si="76"/>
        <v>8.5</v>
      </c>
      <c r="P525" s="17">
        <f t="shared" si="77"/>
        <v>266.2</v>
      </c>
      <c r="Q525" s="17">
        <f t="shared" si="78"/>
        <v>47.6</v>
      </c>
      <c r="R525" s="18">
        <v>266.2</v>
      </c>
      <c r="S525" s="18">
        <v>47.6</v>
      </c>
      <c r="T525" s="18">
        <v>16.8</v>
      </c>
      <c r="U525" s="56">
        <v>8.5</v>
      </c>
    </row>
    <row r="526" spans="1:21" x14ac:dyDescent="0.25">
      <c r="A526" s="49">
        <f t="shared" si="79"/>
        <v>2019</v>
      </c>
      <c r="B526" s="50">
        <f t="shared" si="73"/>
        <v>2</v>
      </c>
      <c r="C526" s="50">
        <f t="shared" si="74"/>
        <v>22</v>
      </c>
      <c r="D526" s="50">
        <f t="shared" si="80"/>
        <v>20</v>
      </c>
      <c r="E526" s="51">
        <f t="shared" si="81"/>
        <v>43518.833333332062</v>
      </c>
      <c r="F526" s="63">
        <v>14.5</v>
      </c>
      <c r="G526" s="17" t="s">
        <v>27</v>
      </c>
      <c r="H526" s="58">
        <v>8.3000000000000007</v>
      </c>
      <c r="I526" s="67">
        <v>212.6</v>
      </c>
      <c r="J526" s="17" t="s">
        <v>27</v>
      </c>
      <c r="K526" s="71">
        <v>47.6</v>
      </c>
      <c r="N526" s="23">
        <f t="shared" si="75"/>
        <v>14.5</v>
      </c>
      <c r="O526" s="23">
        <f t="shared" si="76"/>
        <v>8.3000000000000007</v>
      </c>
      <c r="P526" s="17">
        <f t="shared" si="77"/>
        <v>212.6</v>
      </c>
      <c r="Q526" s="17">
        <f t="shared" si="78"/>
        <v>47.6</v>
      </c>
      <c r="R526" s="18">
        <v>212.6</v>
      </c>
      <c r="S526" s="18">
        <v>47.6</v>
      </c>
      <c r="T526" s="18">
        <v>14.5</v>
      </c>
      <c r="U526" s="56">
        <v>8.3000000000000007</v>
      </c>
    </row>
    <row r="527" spans="1:21" x14ac:dyDescent="0.25">
      <c r="A527" s="49">
        <f t="shared" si="79"/>
        <v>2019</v>
      </c>
      <c r="B527" s="50">
        <f t="shared" si="73"/>
        <v>2</v>
      </c>
      <c r="C527" s="50">
        <f t="shared" si="74"/>
        <v>22</v>
      </c>
      <c r="D527" s="50">
        <f t="shared" si="80"/>
        <v>21</v>
      </c>
      <c r="E527" s="51">
        <f t="shared" si="81"/>
        <v>43518.874999998727</v>
      </c>
      <c r="F527" s="63">
        <v>2.9</v>
      </c>
      <c r="G527" s="17" t="s">
        <v>27</v>
      </c>
      <c r="H527" s="58">
        <v>8.1999999999999993</v>
      </c>
      <c r="I527" s="67">
        <v>30.5</v>
      </c>
      <c r="J527" s="17" t="s">
        <v>27</v>
      </c>
      <c r="K527" s="71">
        <v>46.4</v>
      </c>
      <c r="N527" s="23">
        <f t="shared" si="75"/>
        <v>2.9</v>
      </c>
      <c r="O527" s="23">
        <f t="shared" si="76"/>
        <v>8.1999999999999993</v>
      </c>
      <c r="P527" s="17">
        <f t="shared" si="77"/>
        <v>30.5</v>
      </c>
      <c r="Q527" s="17">
        <f t="shared" si="78"/>
        <v>46.4</v>
      </c>
      <c r="R527" s="18">
        <v>30.5</v>
      </c>
      <c r="S527" s="18">
        <v>46.4</v>
      </c>
      <c r="T527" s="18">
        <v>2.9</v>
      </c>
      <c r="U527" s="56">
        <v>8.1999999999999993</v>
      </c>
    </row>
    <row r="528" spans="1:21" x14ac:dyDescent="0.25">
      <c r="A528" s="49">
        <f t="shared" si="79"/>
        <v>2019</v>
      </c>
      <c r="B528" s="50">
        <f t="shared" si="73"/>
        <v>2</v>
      </c>
      <c r="C528" s="50">
        <f t="shared" si="74"/>
        <v>22</v>
      </c>
      <c r="D528" s="50">
        <f t="shared" si="80"/>
        <v>22</v>
      </c>
      <c r="E528" s="51">
        <f t="shared" si="81"/>
        <v>43518.916666665391</v>
      </c>
      <c r="F528" s="63">
        <v>2.7</v>
      </c>
      <c r="G528" s="17" t="s">
        <v>27</v>
      </c>
      <c r="H528" s="58">
        <v>8</v>
      </c>
      <c r="I528" s="67">
        <v>9.9</v>
      </c>
      <c r="J528" s="17" t="s">
        <v>27</v>
      </c>
      <c r="K528" s="71">
        <v>45.8</v>
      </c>
      <c r="N528" s="23">
        <f t="shared" si="75"/>
        <v>2.7</v>
      </c>
      <c r="O528" s="23">
        <f t="shared" si="76"/>
        <v>8</v>
      </c>
      <c r="P528" s="17">
        <f t="shared" si="77"/>
        <v>9.9</v>
      </c>
      <c r="Q528" s="17">
        <f t="shared" si="78"/>
        <v>45.8</v>
      </c>
      <c r="R528" s="18">
        <v>9.9</v>
      </c>
      <c r="S528" s="18">
        <v>45.8</v>
      </c>
      <c r="T528" s="18">
        <v>2.7</v>
      </c>
      <c r="U528" s="56">
        <v>8</v>
      </c>
    </row>
    <row r="529" spans="1:21" x14ac:dyDescent="0.25">
      <c r="A529" s="49">
        <f t="shared" si="79"/>
        <v>2019</v>
      </c>
      <c r="B529" s="50">
        <f t="shared" si="73"/>
        <v>2</v>
      </c>
      <c r="C529" s="50">
        <f t="shared" si="74"/>
        <v>22</v>
      </c>
      <c r="D529" s="50">
        <f t="shared" si="80"/>
        <v>23</v>
      </c>
      <c r="E529" s="51">
        <f t="shared" si="81"/>
        <v>43518.958333332055</v>
      </c>
      <c r="F529" s="63">
        <v>4.5</v>
      </c>
      <c r="G529" s="17" t="s">
        <v>27</v>
      </c>
      <c r="H529" s="58">
        <v>7.8</v>
      </c>
      <c r="I529" s="67">
        <v>8.6</v>
      </c>
      <c r="J529" s="17" t="s">
        <v>27</v>
      </c>
      <c r="K529" s="71">
        <v>45.2</v>
      </c>
      <c r="N529" s="23">
        <f t="shared" si="75"/>
        <v>4.5</v>
      </c>
      <c r="O529" s="23">
        <f t="shared" si="76"/>
        <v>7.8</v>
      </c>
      <c r="P529" s="17">
        <f t="shared" si="77"/>
        <v>8.6</v>
      </c>
      <c r="Q529" s="17">
        <f t="shared" si="78"/>
        <v>45.2</v>
      </c>
      <c r="R529" s="18">
        <v>8.6</v>
      </c>
      <c r="S529" s="18">
        <v>45.2</v>
      </c>
      <c r="T529" s="18">
        <v>4.5</v>
      </c>
      <c r="U529" s="56">
        <v>7.8</v>
      </c>
    </row>
    <row r="530" spans="1:21" x14ac:dyDescent="0.25">
      <c r="A530" s="49">
        <f t="shared" si="79"/>
        <v>2019</v>
      </c>
      <c r="B530" s="50">
        <f t="shared" si="73"/>
        <v>2</v>
      </c>
      <c r="C530" s="50">
        <f t="shared" si="74"/>
        <v>23</v>
      </c>
      <c r="D530" s="50">
        <f t="shared" si="80"/>
        <v>0</v>
      </c>
      <c r="E530" s="51">
        <f t="shared" si="81"/>
        <v>43518.999999998719</v>
      </c>
      <c r="F530" s="63">
        <v>4.5999999999999996</v>
      </c>
      <c r="G530" s="17" t="s">
        <v>27</v>
      </c>
      <c r="H530" s="58">
        <v>7.6</v>
      </c>
      <c r="I530" s="67">
        <v>8.8000000000000007</v>
      </c>
      <c r="J530" s="17" t="s">
        <v>27</v>
      </c>
      <c r="K530" s="71">
        <v>45</v>
      </c>
      <c r="N530" s="23">
        <f t="shared" si="75"/>
        <v>4.5999999999999996</v>
      </c>
      <c r="O530" s="23">
        <f t="shared" si="76"/>
        <v>7.6</v>
      </c>
      <c r="P530" s="17">
        <f t="shared" si="77"/>
        <v>8.8000000000000007</v>
      </c>
      <c r="Q530" s="17">
        <f t="shared" si="78"/>
        <v>45</v>
      </c>
      <c r="R530" s="18">
        <v>8.8000000000000007</v>
      </c>
      <c r="S530" s="18">
        <v>45</v>
      </c>
      <c r="T530" s="18">
        <v>4.5999999999999996</v>
      </c>
      <c r="U530" s="56">
        <v>7.6</v>
      </c>
    </row>
    <row r="531" spans="1:21" x14ac:dyDescent="0.25">
      <c r="A531" s="49">
        <f t="shared" si="79"/>
        <v>2019</v>
      </c>
      <c r="B531" s="50">
        <f t="shared" si="73"/>
        <v>2</v>
      </c>
      <c r="C531" s="50">
        <f t="shared" si="74"/>
        <v>23</v>
      </c>
      <c r="D531" s="50">
        <f t="shared" si="80"/>
        <v>1</v>
      </c>
      <c r="E531" s="51">
        <f t="shared" si="81"/>
        <v>43519.041666665384</v>
      </c>
      <c r="F531" s="63">
        <v>6.7</v>
      </c>
      <c r="G531" s="17" t="s">
        <v>27</v>
      </c>
      <c r="H531" s="58">
        <v>7.6</v>
      </c>
      <c r="I531" s="67">
        <v>11.1</v>
      </c>
      <c r="J531" s="17" t="s">
        <v>27</v>
      </c>
      <c r="K531" s="71">
        <v>45</v>
      </c>
      <c r="N531" s="23">
        <f t="shared" si="75"/>
        <v>6.7</v>
      </c>
      <c r="O531" s="23">
        <f t="shared" si="76"/>
        <v>7.6</v>
      </c>
      <c r="P531" s="17">
        <f t="shared" si="77"/>
        <v>11.1</v>
      </c>
      <c r="Q531" s="17">
        <f t="shared" si="78"/>
        <v>45</v>
      </c>
      <c r="R531" s="18">
        <v>11.1</v>
      </c>
      <c r="S531" s="18">
        <v>45</v>
      </c>
      <c r="T531" s="18">
        <v>6.7</v>
      </c>
      <c r="U531" s="56">
        <v>7.6</v>
      </c>
    </row>
    <row r="532" spans="1:21" x14ac:dyDescent="0.25">
      <c r="A532" s="49">
        <f t="shared" si="79"/>
        <v>2019</v>
      </c>
      <c r="B532" s="50">
        <f t="shared" si="73"/>
        <v>2</v>
      </c>
      <c r="C532" s="50">
        <f t="shared" si="74"/>
        <v>23</v>
      </c>
      <c r="D532" s="50">
        <f t="shared" si="80"/>
        <v>2</v>
      </c>
      <c r="E532" s="51">
        <f t="shared" si="81"/>
        <v>43519.083333332048</v>
      </c>
      <c r="F532" s="63">
        <v>7.3</v>
      </c>
      <c r="G532" s="17" t="s">
        <v>27</v>
      </c>
      <c r="H532" s="58">
        <v>7.7</v>
      </c>
      <c r="I532" s="67">
        <v>12.6</v>
      </c>
      <c r="J532" s="17" t="s">
        <v>27</v>
      </c>
      <c r="K532" s="71">
        <v>45</v>
      </c>
      <c r="N532" s="23">
        <f t="shared" si="75"/>
        <v>7.3</v>
      </c>
      <c r="O532" s="23">
        <f t="shared" si="76"/>
        <v>7.7</v>
      </c>
      <c r="P532" s="17">
        <f t="shared" si="77"/>
        <v>12.6</v>
      </c>
      <c r="Q532" s="17">
        <f t="shared" si="78"/>
        <v>45</v>
      </c>
      <c r="R532" s="18">
        <v>12.6</v>
      </c>
      <c r="S532" s="18">
        <v>45</v>
      </c>
      <c r="T532" s="18">
        <v>7.3</v>
      </c>
      <c r="U532" s="56">
        <v>7.7</v>
      </c>
    </row>
    <row r="533" spans="1:21" x14ac:dyDescent="0.25">
      <c r="A533" s="49">
        <f t="shared" si="79"/>
        <v>2019</v>
      </c>
      <c r="B533" s="50">
        <f t="shared" si="73"/>
        <v>2</v>
      </c>
      <c r="C533" s="50">
        <f t="shared" si="74"/>
        <v>23</v>
      </c>
      <c r="D533" s="50">
        <f t="shared" si="80"/>
        <v>3</v>
      </c>
      <c r="E533" s="51">
        <f t="shared" si="81"/>
        <v>43519.124999998712</v>
      </c>
      <c r="F533" s="63">
        <v>6.4</v>
      </c>
      <c r="G533" s="17" t="s">
        <v>27</v>
      </c>
      <c r="H533" s="58">
        <v>7.6</v>
      </c>
      <c r="I533" s="67">
        <v>12.1</v>
      </c>
      <c r="J533" s="17" t="s">
        <v>27</v>
      </c>
      <c r="K533" s="71">
        <v>44.9</v>
      </c>
      <c r="N533" s="23">
        <f t="shared" si="75"/>
        <v>6.4</v>
      </c>
      <c r="O533" s="23">
        <f t="shared" si="76"/>
        <v>7.6</v>
      </c>
      <c r="P533" s="17">
        <f t="shared" si="77"/>
        <v>12.1</v>
      </c>
      <c r="Q533" s="17">
        <f t="shared" si="78"/>
        <v>44.9</v>
      </c>
      <c r="R533" s="18">
        <v>12.1</v>
      </c>
      <c r="S533" s="18">
        <v>44.9</v>
      </c>
      <c r="T533" s="18">
        <v>6.4</v>
      </c>
      <c r="U533" s="56">
        <v>7.6</v>
      </c>
    </row>
    <row r="534" spans="1:21" x14ac:dyDescent="0.25">
      <c r="A534" s="49">
        <f t="shared" si="79"/>
        <v>2019</v>
      </c>
      <c r="B534" s="50">
        <f t="shared" si="73"/>
        <v>2</v>
      </c>
      <c r="C534" s="50">
        <f t="shared" si="74"/>
        <v>23</v>
      </c>
      <c r="D534" s="50">
        <f t="shared" si="80"/>
        <v>4</v>
      </c>
      <c r="E534" s="51">
        <f t="shared" si="81"/>
        <v>43519.166666665376</v>
      </c>
      <c r="F534" s="63">
        <v>3.1</v>
      </c>
      <c r="G534" s="17" t="s">
        <v>27</v>
      </c>
      <c r="H534" s="58">
        <v>7.6</v>
      </c>
      <c r="I534" s="67">
        <v>8.6</v>
      </c>
      <c r="J534" s="17" t="s">
        <v>27</v>
      </c>
      <c r="K534" s="71">
        <v>44.9</v>
      </c>
      <c r="N534" s="23">
        <f t="shared" si="75"/>
        <v>3.1</v>
      </c>
      <c r="O534" s="23">
        <f t="shared" si="76"/>
        <v>7.6</v>
      </c>
      <c r="P534" s="17">
        <f t="shared" si="77"/>
        <v>8.6</v>
      </c>
      <c r="Q534" s="17">
        <f t="shared" si="78"/>
        <v>44.9</v>
      </c>
      <c r="R534" s="18">
        <v>8.6</v>
      </c>
      <c r="S534" s="18">
        <v>44.9</v>
      </c>
      <c r="T534" s="18">
        <v>3.1</v>
      </c>
      <c r="U534" s="56">
        <v>7.6</v>
      </c>
    </row>
    <row r="535" spans="1:21" x14ac:dyDescent="0.25">
      <c r="A535" s="49">
        <f t="shared" si="79"/>
        <v>2019</v>
      </c>
      <c r="B535" s="50">
        <f t="shared" si="73"/>
        <v>2</v>
      </c>
      <c r="C535" s="50">
        <f t="shared" si="74"/>
        <v>23</v>
      </c>
      <c r="D535" s="50">
        <f t="shared" si="80"/>
        <v>5</v>
      </c>
      <c r="E535" s="51">
        <f t="shared" si="81"/>
        <v>43519.208333332041</v>
      </c>
      <c r="F535" s="63">
        <v>4.9000000000000004</v>
      </c>
      <c r="G535" s="17" t="s">
        <v>27</v>
      </c>
      <c r="H535" s="58">
        <v>7.5</v>
      </c>
      <c r="I535" s="67">
        <v>10.3</v>
      </c>
      <c r="J535" s="17" t="s">
        <v>27</v>
      </c>
      <c r="K535" s="71">
        <v>44.9</v>
      </c>
      <c r="N535" s="23">
        <f t="shared" si="75"/>
        <v>4.9000000000000004</v>
      </c>
      <c r="O535" s="23">
        <f t="shared" si="76"/>
        <v>7.5</v>
      </c>
      <c r="P535" s="17">
        <f t="shared" si="77"/>
        <v>10.3</v>
      </c>
      <c r="Q535" s="17">
        <f t="shared" si="78"/>
        <v>44.9</v>
      </c>
      <c r="R535" s="18">
        <v>10.3</v>
      </c>
      <c r="S535" s="18">
        <v>44.9</v>
      </c>
      <c r="T535" s="18">
        <v>4.9000000000000004</v>
      </c>
      <c r="U535" s="56">
        <v>7.5</v>
      </c>
    </row>
    <row r="536" spans="1:21" x14ac:dyDescent="0.25">
      <c r="A536" s="49">
        <f t="shared" si="79"/>
        <v>2019</v>
      </c>
      <c r="B536" s="50">
        <f t="shared" si="73"/>
        <v>2</v>
      </c>
      <c r="C536" s="50">
        <f t="shared" si="74"/>
        <v>23</v>
      </c>
      <c r="D536" s="50">
        <f t="shared" si="80"/>
        <v>6</v>
      </c>
      <c r="E536" s="51">
        <f t="shared" si="81"/>
        <v>43519.249999998705</v>
      </c>
      <c r="F536" s="63">
        <v>7.4</v>
      </c>
      <c r="G536" s="17" t="s">
        <v>27</v>
      </c>
      <c r="H536" s="58">
        <v>7.5</v>
      </c>
      <c r="I536" s="67">
        <v>16.399999999999999</v>
      </c>
      <c r="J536" s="17" t="s">
        <v>27</v>
      </c>
      <c r="K536" s="71">
        <v>44.9</v>
      </c>
      <c r="N536" s="23">
        <f t="shared" si="75"/>
        <v>7.4</v>
      </c>
      <c r="O536" s="23">
        <f t="shared" si="76"/>
        <v>7.5</v>
      </c>
      <c r="P536" s="17">
        <f t="shared" si="77"/>
        <v>16.399999999999999</v>
      </c>
      <c r="Q536" s="17">
        <f t="shared" si="78"/>
        <v>44.9</v>
      </c>
      <c r="R536" s="18">
        <v>16.399999999999999</v>
      </c>
      <c r="S536" s="18">
        <v>44.9</v>
      </c>
      <c r="T536" s="18">
        <v>7.4</v>
      </c>
      <c r="U536" s="56">
        <v>7.5</v>
      </c>
    </row>
    <row r="537" spans="1:21" x14ac:dyDescent="0.25">
      <c r="A537" s="49">
        <f t="shared" si="79"/>
        <v>2019</v>
      </c>
      <c r="B537" s="50">
        <f t="shared" si="73"/>
        <v>2</v>
      </c>
      <c r="C537" s="50">
        <f t="shared" si="74"/>
        <v>23</v>
      </c>
      <c r="D537" s="50">
        <f t="shared" si="80"/>
        <v>7</v>
      </c>
      <c r="E537" s="51">
        <f t="shared" si="81"/>
        <v>43519.291666665369</v>
      </c>
      <c r="F537" s="63">
        <v>6.1</v>
      </c>
      <c r="G537" s="17" t="s">
        <v>27</v>
      </c>
      <c r="H537" s="58">
        <v>7.4</v>
      </c>
      <c r="I537" s="67">
        <v>16.7</v>
      </c>
      <c r="J537" s="17" t="s">
        <v>27</v>
      </c>
      <c r="K537" s="71">
        <v>44.5</v>
      </c>
      <c r="N537" s="23">
        <f t="shared" si="75"/>
        <v>6.1</v>
      </c>
      <c r="O537" s="23">
        <f t="shared" si="76"/>
        <v>7.4</v>
      </c>
      <c r="P537" s="17">
        <f t="shared" si="77"/>
        <v>16.7</v>
      </c>
      <c r="Q537" s="17">
        <f t="shared" si="78"/>
        <v>44.5</v>
      </c>
      <c r="R537" s="18">
        <v>16.7</v>
      </c>
      <c r="S537" s="18">
        <v>44.5</v>
      </c>
      <c r="T537" s="18">
        <v>6.1</v>
      </c>
      <c r="U537" s="56">
        <v>7.4</v>
      </c>
    </row>
    <row r="538" spans="1:21" x14ac:dyDescent="0.25">
      <c r="A538" s="49">
        <f t="shared" si="79"/>
        <v>2019</v>
      </c>
      <c r="B538" s="50">
        <f t="shared" si="73"/>
        <v>2</v>
      </c>
      <c r="C538" s="50">
        <f t="shared" si="74"/>
        <v>23</v>
      </c>
      <c r="D538" s="50">
        <f t="shared" si="80"/>
        <v>8</v>
      </c>
      <c r="E538" s="51">
        <f t="shared" si="81"/>
        <v>43519.333333332033</v>
      </c>
      <c r="F538" s="63">
        <v>9</v>
      </c>
      <c r="G538" s="17" t="s">
        <v>27</v>
      </c>
      <c r="H538" s="58">
        <v>7.6</v>
      </c>
      <c r="I538" s="67">
        <v>16.3</v>
      </c>
      <c r="J538" s="17" t="s">
        <v>27</v>
      </c>
      <c r="K538" s="71">
        <v>44.9</v>
      </c>
      <c r="N538" s="23">
        <f t="shared" si="75"/>
        <v>9</v>
      </c>
      <c r="O538" s="23">
        <f t="shared" si="76"/>
        <v>7.6</v>
      </c>
      <c r="P538" s="17">
        <f t="shared" si="77"/>
        <v>16.3</v>
      </c>
      <c r="Q538" s="17">
        <f t="shared" si="78"/>
        <v>44.9</v>
      </c>
      <c r="R538" s="18">
        <v>16.3</v>
      </c>
      <c r="S538" s="18">
        <v>44.9</v>
      </c>
      <c r="T538" s="18">
        <v>9</v>
      </c>
      <c r="U538" s="56">
        <v>7.6</v>
      </c>
    </row>
    <row r="539" spans="1:21" x14ac:dyDescent="0.25">
      <c r="A539" s="49">
        <f t="shared" si="79"/>
        <v>2019</v>
      </c>
      <c r="B539" s="50">
        <f t="shared" ref="B539:B602" si="82">B538</f>
        <v>2</v>
      </c>
      <c r="C539" s="50">
        <f t="shared" ref="C539:C602" si="83">C515+1</f>
        <v>23</v>
      </c>
      <c r="D539" s="50">
        <f t="shared" si="80"/>
        <v>9</v>
      </c>
      <c r="E539" s="51">
        <f t="shared" si="81"/>
        <v>43519.374999998698</v>
      </c>
      <c r="F539" s="63">
        <v>1.9</v>
      </c>
      <c r="G539" s="17" t="s">
        <v>27</v>
      </c>
      <c r="H539" s="58">
        <v>7.5</v>
      </c>
      <c r="I539" s="67">
        <v>9.4</v>
      </c>
      <c r="J539" s="17" t="s">
        <v>27</v>
      </c>
      <c r="K539" s="71">
        <v>44.8</v>
      </c>
      <c r="N539" s="23">
        <f t="shared" si="75"/>
        <v>1.9</v>
      </c>
      <c r="O539" s="23">
        <f t="shared" si="76"/>
        <v>7.5</v>
      </c>
      <c r="P539" s="17">
        <f t="shared" si="77"/>
        <v>9.4</v>
      </c>
      <c r="Q539" s="17">
        <f t="shared" si="78"/>
        <v>44.8</v>
      </c>
      <c r="R539" s="18">
        <v>9.4</v>
      </c>
      <c r="S539" s="18">
        <v>44.8</v>
      </c>
      <c r="T539" s="18">
        <v>1.9</v>
      </c>
      <c r="U539" s="56">
        <v>7.5</v>
      </c>
    </row>
    <row r="540" spans="1:21" x14ac:dyDescent="0.25">
      <c r="A540" s="49">
        <f t="shared" si="79"/>
        <v>2019</v>
      </c>
      <c r="B540" s="50">
        <f t="shared" si="82"/>
        <v>2</v>
      </c>
      <c r="C540" s="50">
        <f t="shared" si="83"/>
        <v>23</v>
      </c>
      <c r="D540" s="50">
        <f t="shared" si="80"/>
        <v>10</v>
      </c>
      <c r="E540" s="51">
        <f t="shared" si="81"/>
        <v>43519.416666665362</v>
      </c>
      <c r="F540" s="63">
        <v>3</v>
      </c>
      <c r="G540" s="17" t="s">
        <v>27</v>
      </c>
      <c r="H540" s="58">
        <v>7.4</v>
      </c>
      <c r="I540" s="67">
        <v>14.2</v>
      </c>
      <c r="J540" s="17" t="s">
        <v>27</v>
      </c>
      <c r="K540" s="71">
        <v>44.5</v>
      </c>
      <c r="N540" s="23">
        <f t="shared" si="75"/>
        <v>3</v>
      </c>
      <c r="O540" s="23">
        <f t="shared" si="76"/>
        <v>7.4</v>
      </c>
      <c r="P540" s="17">
        <f t="shared" si="77"/>
        <v>14.2</v>
      </c>
      <c r="Q540" s="17">
        <f t="shared" si="78"/>
        <v>44.5</v>
      </c>
      <c r="R540" s="18">
        <v>14.2</v>
      </c>
      <c r="S540" s="18">
        <v>44.5</v>
      </c>
      <c r="T540" s="18">
        <v>3</v>
      </c>
      <c r="U540" s="56">
        <v>7.4</v>
      </c>
    </row>
    <row r="541" spans="1:21" x14ac:dyDescent="0.25">
      <c r="A541" s="49">
        <f t="shared" si="79"/>
        <v>2019</v>
      </c>
      <c r="B541" s="50">
        <f t="shared" si="82"/>
        <v>2</v>
      </c>
      <c r="C541" s="50">
        <f t="shared" si="83"/>
        <v>23</v>
      </c>
      <c r="D541" s="50">
        <f t="shared" si="80"/>
        <v>11</v>
      </c>
      <c r="E541" s="51">
        <f t="shared" si="81"/>
        <v>43519.458333332026</v>
      </c>
      <c r="F541" s="63">
        <v>6.7</v>
      </c>
      <c r="G541" s="17" t="s">
        <v>27</v>
      </c>
      <c r="H541" s="58">
        <v>7.5</v>
      </c>
      <c r="I541" s="67">
        <v>18.8</v>
      </c>
      <c r="J541" s="17" t="s">
        <v>27</v>
      </c>
      <c r="K541" s="71">
        <v>44.7</v>
      </c>
      <c r="N541" s="23">
        <f t="shared" si="75"/>
        <v>6.7</v>
      </c>
      <c r="O541" s="23">
        <f t="shared" si="76"/>
        <v>7.5</v>
      </c>
      <c r="P541" s="17">
        <f t="shared" si="77"/>
        <v>18.8</v>
      </c>
      <c r="Q541" s="17">
        <f t="shared" si="78"/>
        <v>44.7</v>
      </c>
      <c r="R541" s="18">
        <v>18.8</v>
      </c>
      <c r="S541" s="18">
        <v>44.7</v>
      </c>
      <c r="T541" s="18">
        <v>6.7</v>
      </c>
      <c r="U541" s="56">
        <v>7.5</v>
      </c>
    </row>
    <row r="542" spans="1:21" x14ac:dyDescent="0.25">
      <c r="A542" s="49">
        <f t="shared" si="79"/>
        <v>2019</v>
      </c>
      <c r="B542" s="50">
        <f t="shared" si="82"/>
        <v>2</v>
      </c>
      <c r="C542" s="50">
        <f t="shared" si="83"/>
        <v>23</v>
      </c>
      <c r="D542" s="50">
        <f t="shared" si="80"/>
        <v>12</v>
      </c>
      <c r="E542" s="51">
        <f t="shared" si="81"/>
        <v>43519.49999999869</v>
      </c>
      <c r="F542" s="63">
        <v>3.2</v>
      </c>
      <c r="G542" s="17" t="s">
        <v>27</v>
      </c>
      <c r="H542" s="58">
        <v>7.4</v>
      </c>
      <c r="I542" s="67">
        <v>16.899999999999999</v>
      </c>
      <c r="J542" s="17" t="s">
        <v>27</v>
      </c>
      <c r="K542" s="71">
        <v>44.7</v>
      </c>
      <c r="N542" s="23">
        <f t="shared" si="75"/>
        <v>3.2</v>
      </c>
      <c r="O542" s="23">
        <f t="shared" si="76"/>
        <v>7.4</v>
      </c>
      <c r="P542" s="17">
        <f t="shared" si="77"/>
        <v>16.899999999999999</v>
      </c>
      <c r="Q542" s="17">
        <f t="shared" si="78"/>
        <v>44.7</v>
      </c>
      <c r="R542" s="18">
        <v>16.899999999999999</v>
      </c>
      <c r="S542" s="18">
        <v>44.7</v>
      </c>
      <c r="T542" s="18">
        <v>3.2</v>
      </c>
      <c r="U542" s="56">
        <v>7.4</v>
      </c>
    </row>
    <row r="543" spans="1:21" x14ac:dyDescent="0.25">
      <c r="A543" s="49">
        <f t="shared" si="79"/>
        <v>2019</v>
      </c>
      <c r="B543" s="50">
        <f t="shared" si="82"/>
        <v>2</v>
      </c>
      <c r="C543" s="50">
        <f t="shared" si="83"/>
        <v>23</v>
      </c>
      <c r="D543" s="50">
        <f t="shared" si="80"/>
        <v>13</v>
      </c>
      <c r="E543" s="51">
        <f t="shared" si="81"/>
        <v>43519.541666665355</v>
      </c>
      <c r="F543" s="63">
        <v>4.3</v>
      </c>
      <c r="G543" s="17" t="s">
        <v>27</v>
      </c>
      <c r="H543" s="58">
        <v>7.1</v>
      </c>
      <c r="I543" s="67">
        <v>16.8</v>
      </c>
      <c r="J543" s="17" t="s">
        <v>27</v>
      </c>
      <c r="K543" s="71">
        <v>44.6</v>
      </c>
      <c r="N543" s="23">
        <f t="shared" si="75"/>
        <v>4.3</v>
      </c>
      <c r="O543" s="23">
        <f t="shared" si="76"/>
        <v>7.1</v>
      </c>
      <c r="P543" s="17">
        <f t="shared" si="77"/>
        <v>16.8</v>
      </c>
      <c r="Q543" s="17">
        <f t="shared" si="78"/>
        <v>44.6</v>
      </c>
      <c r="R543" s="18">
        <v>16.8</v>
      </c>
      <c r="S543" s="18">
        <v>44.6</v>
      </c>
      <c r="T543" s="18">
        <v>4.3</v>
      </c>
      <c r="U543" s="56">
        <v>7.1</v>
      </c>
    </row>
    <row r="544" spans="1:21" x14ac:dyDescent="0.25">
      <c r="A544" s="49">
        <f t="shared" si="79"/>
        <v>2019</v>
      </c>
      <c r="B544" s="50">
        <f t="shared" si="82"/>
        <v>2</v>
      </c>
      <c r="C544" s="50">
        <f t="shared" si="83"/>
        <v>23</v>
      </c>
      <c r="D544" s="50">
        <f t="shared" si="80"/>
        <v>14</v>
      </c>
      <c r="E544" s="51">
        <f t="shared" si="81"/>
        <v>43519.583333332019</v>
      </c>
      <c r="F544" s="63">
        <v>6.1</v>
      </c>
      <c r="G544" s="17" t="s">
        <v>27</v>
      </c>
      <c r="H544" s="58">
        <v>7</v>
      </c>
      <c r="I544" s="67">
        <v>16.7</v>
      </c>
      <c r="J544" s="17" t="s">
        <v>27</v>
      </c>
      <c r="K544" s="71">
        <v>43.7</v>
      </c>
      <c r="N544" s="23">
        <f t="shared" si="75"/>
        <v>6.1</v>
      </c>
      <c r="O544" s="23">
        <f t="shared" si="76"/>
        <v>7</v>
      </c>
      <c r="P544" s="17">
        <f t="shared" si="77"/>
        <v>16.7</v>
      </c>
      <c r="Q544" s="17">
        <f t="shared" si="78"/>
        <v>43.7</v>
      </c>
      <c r="R544" s="18">
        <v>16.7</v>
      </c>
      <c r="S544" s="18">
        <v>43.7</v>
      </c>
      <c r="T544" s="18">
        <v>6.1</v>
      </c>
      <c r="U544" s="56">
        <v>7</v>
      </c>
    </row>
    <row r="545" spans="1:21" x14ac:dyDescent="0.25">
      <c r="A545" s="49">
        <f t="shared" si="79"/>
        <v>2019</v>
      </c>
      <c r="B545" s="50">
        <f t="shared" si="82"/>
        <v>2</v>
      </c>
      <c r="C545" s="50">
        <f t="shared" si="83"/>
        <v>23</v>
      </c>
      <c r="D545" s="50">
        <f t="shared" si="80"/>
        <v>15</v>
      </c>
      <c r="E545" s="51">
        <f t="shared" si="81"/>
        <v>43519.624999998683</v>
      </c>
      <c r="F545" s="63">
        <v>5.0999999999999996</v>
      </c>
      <c r="G545" s="17" t="s">
        <v>27</v>
      </c>
      <c r="H545" s="58">
        <v>6.9</v>
      </c>
      <c r="I545" s="67">
        <v>17.399999999999999</v>
      </c>
      <c r="J545" s="17" t="s">
        <v>27</v>
      </c>
      <c r="K545" s="71">
        <v>43.1</v>
      </c>
      <c r="N545" s="23">
        <f t="shared" si="75"/>
        <v>5.0999999999999996</v>
      </c>
      <c r="O545" s="23">
        <f t="shared" si="76"/>
        <v>6.9</v>
      </c>
      <c r="P545" s="17">
        <f t="shared" si="77"/>
        <v>17.399999999999999</v>
      </c>
      <c r="Q545" s="17">
        <f t="shared" si="78"/>
        <v>43.1</v>
      </c>
      <c r="R545" s="18">
        <v>17.399999999999999</v>
      </c>
      <c r="S545" s="18">
        <v>43.1</v>
      </c>
      <c r="T545" s="18">
        <v>5.0999999999999996</v>
      </c>
      <c r="U545" s="56">
        <v>6.9</v>
      </c>
    </row>
    <row r="546" spans="1:21" x14ac:dyDescent="0.25">
      <c r="A546" s="49">
        <f t="shared" si="79"/>
        <v>2019</v>
      </c>
      <c r="B546" s="50">
        <f t="shared" si="82"/>
        <v>2</v>
      </c>
      <c r="C546" s="50">
        <f t="shared" si="83"/>
        <v>23</v>
      </c>
      <c r="D546" s="50">
        <f t="shared" si="80"/>
        <v>16</v>
      </c>
      <c r="E546" s="51">
        <f t="shared" si="81"/>
        <v>43519.666666665347</v>
      </c>
      <c r="F546" s="63">
        <v>6</v>
      </c>
      <c r="G546" s="17" t="s">
        <v>27</v>
      </c>
      <c r="H546" s="58">
        <v>6.8</v>
      </c>
      <c r="I546" s="67">
        <v>19.100000000000001</v>
      </c>
      <c r="J546" s="17" t="s">
        <v>27</v>
      </c>
      <c r="K546" s="71">
        <v>42</v>
      </c>
      <c r="N546" s="23">
        <f t="shared" si="75"/>
        <v>6</v>
      </c>
      <c r="O546" s="23">
        <f t="shared" si="76"/>
        <v>6.8</v>
      </c>
      <c r="P546" s="17">
        <f t="shared" si="77"/>
        <v>19.100000000000001</v>
      </c>
      <c r="Q546" s="17">
        <f t="shared" si="78"/>
        <v>42</v>
      </c>
      <c r="R546" s="18">
        <v>19.100000000000001</v>
      </c>
      <c r="S546" s="18">
        <v>42</v>
      </c>
      <c r="T546" s="18">
        <v>6</v>
      </c>
      <c r="U546" s="56">
        <v>6.8</v>
      </c>
    </row>
    <row r="547" spans="1:21" x14ac:dyDescent="0.25">
      <c r="A547" s="49">
        <f t="shared" si="79"/>
        <v>2019</v>
      </c>
      <c r="B547" s="50">
        <f t="shared" si="82"/>
        <v>2</v>
      </c>
      <c r="C547" s="50">
        <f t="shared" si="83"/>
        <v>23</v>
      </c>
      <c r="D547" s="50">
        <f t="shared" si="80"/>
        <v>17</v>
      </c>
      <c r="E547" s="51">
        <f t="shared" si="81"/>
        <v>43519.708333332012</v>
      </c>
      <c r="F547" s="63">
        <v>10.1</v>
      </c>
      <c r="G547" s="17" t="s">
        <v>27</v>
      </c>
      <c r="H547" s="58">
        <v>6.7</v>
      </c>
      <c r="I547" s="67">
        <v>23.4</v>
      </c>
      <c r="J547" s="17" t="s">
        <v>27</v>
      </c>
      <c r="K547" s="71">
        <v>38.799999999999997</v>
      </c>
      <c r="N547" s="23">
        <f t="shared" si="75"/>
        <v>10.1</v>
      </c>
      <c r="O547" s="23">
        <f t="shared" si="76"/>
        <v>6.7</v>
      </c>
      <c r="P547" s="17">
        <f t="shared" si="77"/>
        <v>23.4</v>
      </c>
      <c r="Q547" s="17">
        <f t="shared" si="78"/>
        <v>38.799999999999997</v>
      </c>
      <c r="R547" s="18">
        <v>23.4</v>
      </c>
      <c r="S547" s="18">
        <v>38.799999999999997</v>
      </c>
      <c r="T547" s="18">
        <v>10.1</v>
      </c>
      <c r="U547" s="56">
        <v>6.7</v>
      </c>
    </row>
    <row r="548" spans="1:21" x14ac:dyDescent="0.25">
      <c r="A548" s="49">
        <f t="shared" si="79"/>
        <v>2019</v>
      </c>
      <c r="B548" s="50">
        <f t="shared" si="82"/>
        <v>2</v>
      </c>
      <c r="C548" s="50">
        <f t="shared" si="83"/>
        <v>23</v>
      </c>
      <c r="D548" s="50">
        <f t="shared" si="80"/>
        <v>18</v>
      </c>
      <c r="E548" s="51">
        <f t="shared" si="81"/>
        <v>43519.749999998676</v>
      </c>
      <c r="F548" s="63">
        <v>6.7</v>
      </c>
      <c r="G548" s="17" t="s">
        <v>27</v>
      </c>
      <c r="H548" s="58">
        <v>6.3</v>
      </c>
      <c r="I548" s="67">
        <v>29.6</v>
      </c>
      <c r="J548" s="17" t="s">
        <v>27</v>
      </c>
      <c r="K548" s="71">
        <v>34.6</v>
      </c>
      <c r="N548" s="23">
        <f t="shared" si="75"/>
        <v>6.7</v>
      </c>
      <c r="O548" s="23">
        <f t="shared" si="76"/>
        <v>6.3</v>
      </c>
      <c r="P548" s="17">
        <f t="shared" si="77"/>
        <v>29.6</v>
      </c>
      <c r="Q548" s="17">
        <f t="shared" si="78"/>
        <v>34.6</v>
      </c>
      <c r="R548" s="18">
        <v>29.6</v>
      </c>
      <c r="S548" s="18">
        <v>34.6</v>
      </c>
      <c r="T548" s="18">
        <v>6.7</v>
      </c>
      <c r="U548" s="56">
        <v>6.3</v>
      </c>
    </row>
    <row r="549" spans="1:21" x14ac:dyDescent="0.25">
      <c r="A549" s="49">
        <f t="shared" si="79"/>
        <v>2019</v>
      </c>
      <c r="B549" s="50">
        <f t="shared" si="82"/>
        <v>2</v>
      </c>
      <c r="C549" s="50">
        <f t="shared" si="83"/>
        <v>23</v>
      </c>
      <c r="D549" s="50">
        <f t="shared" si="80"/>
        <v>19</v>
      </c>
      <c r="E549" s="51">
        <f t="shared" si="81"/>
        <v>43519.79166666534</v>
      </c>
      <c r="F549" s="63">
        <v>10.199999999999999</v>
      </c>
      <c r="G549" s="17" t="s">
        <v>27</v>
      </c>
      <c r="H549" s="58">
        <v>6</v>
      </c>
      <c r="I549" s="67">
        <v>33.5</v>
      </c>
      <c r="J549" s="17" t="s">
        <v>27</v>
      </c>
      <c r="K549" s="71">
        <v>24.7</v>
      </c>
      <c r="N549" s="23">
        <f t="shared" si="75"/>
        <v>10.199999999999999</v>
      </c>
      <c r="O549" s="23">
        <f t="shared" si="76"/>
        <v>6</v>
      </c>
      <c r="P549" s="17">
        <f t="shared" si="77"/>
        <v>33.5</v>
      </c>
      <c r="Q549" s="17">
        <f t="shared" si="78"/>
        <v>24.7</v>
      </c>
      <c r="R549" s="18">
        <v>33.5</v>
      </c>
      <c r="S549" s="18">
        <v>24.7</v>
      </c>
      <c r="T549" s="18">
        <v>10.199999999999999</v>
      </c>
      <c r="U549" s="56">
        <v>6</v>
      </c>
    </row>
    <row r="550" spans="1:21" x14ac:dyDescent="0.25">
      <c r="A550" s="49">
        <f t="shared" si="79"/>
        <v>2019</v>
      </c>
      <c r="B550" s="50">
        <f t="shared" si="82"/>
        <v>2</v>
      </c>
      <c r="C550" s="50">
        <f t="shared" si="83"/>
        <v>23</v>
      </c>
      <c r="D550" s="50">
        <f t="shared" si="80"/>
        <v>20</v>
      </c>
      <c r="E550" s="51">
        <f t="shared" si="81"/>
        <v>43519.833333332004</v>
      </c>
      <c r="F550" s="63">
        <v>3.2</v>
      </c>
      <c r="G550" s="17" t="s">
        <v>27</v>
      </c>
      <c r="H550" s="58">
        <v>5.5</v>
      </c>
      <c r="I550" s="67">
        <v>19.899999999999999</v>
      </c>
      <c r="J550" s="17" t="s">
        <v>27</v>
      </c>
      <c r="K550" s="71">
        <v>16.600000000000001</v>
      </c>
      <c r="N550" s="23">
        <f t="shared" si="75"/>
        <v>3.2</v>
      </c>
      <c r="O550" s="23">
        <f t="shared" si="76"/>
        <v>5.5</v>
      </c>
      <c r="P550" s="17">
        <f t="shared" si="77"/>
        <v>19.899999999999999</v>
      </c>
      <c r="Q550" s="17">
        <f t="shared" si="78"/>
        <v>16.600000000000001</v>
      </c>
      <c r="R550" s="18">
        <v>19.899999999999999</v>
      </c>
      <c r="S550" s="18">
        <v>16.600000000000001</v>
      </c>
      <c r="T550" s="18">
        <v>3.2</v>
      </c>
      <c r="U550" s="56">
        <v>5.5</v>
      </c>
    </row>
    <row r="551" spans="1:21" x14ac:dyDescent="0.25">
      <c r="A551" s="49">
        <f t="shared" si="79"/>
        <v>2019</v>
      </c>
      <c r="B551" s="50">
        <f t="shared" si="82"/>
        <v>2</v>
      </c>
      <c r="C551" s="50">
        <f t="shared" si="83"/>
        <v>23</v>
      </c>
      <c r="D551" s="50">
        <f t="shared" si="80"/>
        <v>21</v>
      </c>
      <c r="E551" s="51">
        <f t="shared" si="81"/>
        <v>43519.874999998668</v>
      </c>
      <c r="F551" s="63" t="e">
        <f>NA()</f>
        <v>#N/A</v>
      </c>
      <c r="G551" s="17" t="s">
        <v>28</v>
      </c>
      <c r="H551" s="58" t="e">
        <f>NA()</f>
        <v>#N/A</v>
      </c>
      <c r="I551" s="67">
        <v>5.8</v>
      </c>
      <c r="J551" s="17" t="s">
        <v>27</v>
      </c>
      <c r="K551" s="71">
        <v>15.4</v>
      </c>
      <c r="L551" s="18" t="s">
        <v>89</v>
      </c>
      <c r="M551" s="19" t="s">
        <v>91</v>
      </c>
      <c r="N551" s="23" t="e">
        <f t="shared" si="75"/>
        <v>#N/A</v>
      </c>
      <c r="O551" s="23" t="e">
        <f t="shared" si="76"/>
        <v>#N/A</v>
      </c>
      <c r="P551" s="17">
        <f t="shared" si="77"/>
        <v>5.8</v>
      </c>
      <c r="Q551" s="17">
        <f t="shared" si="78"/>
        <v>15.4</v>
      </c>
      <c r="R551" s="18">
        <v>5.8</v>
      </c>
      <c r="S551" s="18">
        <v>15.4</v>
      </c>
    </row>
    <row r="552" spans="1:21" x14ac:dyDescent="0.25">
      <c r="A552" s="49">
        <f t="shared" si="79"/>
        <v>2019</v>
      </c>
      <c r="B552" s="50">
        <f t="shared" si="82"/>
        <v>2</v>
      </c>
      <c r="C552" s="50">
        <f t="shared" si="83"/>
        <v>23</v>
      </c>
      <c r="D552" s="50">
        <f t="shared" si="80"/>
        <v>22</v>
      </c>
      <c r="E552" s="51">
        <f t="shared" si="81"/>
        <v>43519.916666665333</v>
      </c>
      <c r="F552" s="63">
        <v>4</v>
      </c>
      <c r="G552" s="17" t="s">
        <v>27</v>
      </c>
      <c r="H552" s="58">
        <v>5.2</v>
      </c>
      <c r="I552" s="67">
        <v>11.4</v>
      </c>
      <c r="J552" s="17" t="s">
        <v>27</v>
      </c>
      <c r="K552" s="71">
        <v>15.5</v>
      </c>
      <c r="N552" s="23">
        <f t="shared" si="75"/>
        <v>4</v>
      </c>
      <c r="O552" s="23">
        <f t="shared" si="76"/>
        <v>5.2</v>
      </c>
      <c r="P552" s="17">
        <f t="shared" si="77"/>
        <v>11.4</v>
      </c>
      <c r="Q552" s="17">
        <f t="shared" si="78"/>
        <v>15.5</v>
      </c>
      <c r="R552" s="18">
        <v>11.4</v>
      </c>
      <c r="S552" s="18">
        <v>15.5</v>
      </c>
      <c r="T552" s="18">
        <v>4</v>
      </c>
      <c r="U552" s="56">
        <v>5.2</v>
      </c>
    </row>
    <row r="553" spans="1:21" x14ac:dyDescent="0.25">
      <c r="A553" s="49">
        <f t="shared" si="79"/>
        <v>2019</v>
      </c>
      <c r="B553" s="50">
        <f t="shared" si="82"/>
        <v>2</v>
      </c>
      <c r="C553" s="50">
        <f t="shared" si="83"/>
        <v>23</v>
      </c>
      <c r="D553" s="50">
        <f t="shared" si="80"/>
        <v>23</v>
      </c>
      <c r="E553" s="51">
        <f t="shared" si="81"/>
        <v>43519.958333331997</v>
      </c>
      <c r="F553" s="63">
        <v>2.7</v>
      </c>
      <c r="G553" s="17" t="s">
        <v>27</v>
      </c>
      <c r="H553" s="58">
        <v>5.0999999999999996</v>
      </c>
      <c r="I553" s="67">
        <v>7.3</v>
      </c>
      <c r="J553" s="17" t="s">
        <v>27</v>
      </c>
      <c r="K553" s="71">
        <v>15.3</v>
      </c>
      <c r="N553" s="23">
        <f t="shared" si="75"/>
        <v>2.7</v>
      </c>
      <c r="O553" s="23">
        <f t="shared" si="76"/>
        <v>5.0999999999999996</v>
      </c>
      <c r="P553" s="17">
        <f t="shared" si="77"/>
        <v>7.3</v>
      </c>
      <c r="Q553" s="17">
        <f t="shared" si="78"/>
        <v>15.3</v>
      </c>
      <c r="R553" s="18">
        <v>7.3</v>
      </c>
      <c r="S553" s="18">
        <v>15.3</v>
      </c>
      <c r="T553" s="18">
        <v>2.7</v>
      </c>
      <c r="U553" s="56">
        <v>5.0999999999999996</v>
      </c>
    </row>
    <row r="554" spans="1:21" x14ac:dyDescent="0.25">
      <c r="A554" s="49">
        <f t="shared" si="79"/>
        <v>2019</v>
      </c>
      <c r="B554" s="50">
        <f t="shared" si="82"/>
        <v>2</v>
      </c>
      <c r="C554" s="50">
        <f t="shared" si="83"/>
        <v>24</v>
      </c>
      <c r="D554" s="50">
        <f t="shared" si="80"/>
        <v>0</v>
      </c>
      <c r="E554" s="51">
        <f t="shared" si="81"/>
        <v>43519.999999998661</v>
      </c>
      <c r="F554" s="63">
        <v>4.8</v>
      </c>
      <c r="G554" s="17" t="s">
        <v>27</v>
      </c>
      <c r="H554" s="58">
        <v>5.0999999999999996</v>
      </c>
      <c r="I554" s="67">
        <v>8.9</v>
      </c>
      <c r="J554" s="17" t="s">
        <v>27</v>
      </c>
      <c r="K554" s="71">
        <v>15.3</v>
      </c>
      <c r="N554" s="23">
        <f t="shared" si="75"/>
        <v>4.8</v>
      </c>
      <c r="O554" s="23">
        <f t="shared" si="76"/>
        <v>5.0999999999999996</v>
      </c>
      <c r="P554" s="17">
        <f t="shared" si="77"/>
        <v>8.9</v>
      </c>
      <c r="Q554" s="17">
        <f t="shared" si="78"/>
        <v>15.3</v>
      </c>
      <c r="R554" s="18">
        <v>8.9</v>
      </c>
      <c r="S554" s="18">
        <v>15.3</v>
      </c>
      <c r="T554" s="18">
        <v>4.8</v>
      </c>
      <c r="U554" s="56">
        <v>5.0999999999999996</v>
      </c>
    </row>
    <row r="555" spans="1:21" x14ac:dyDescent="0.25">
      <c r="A555" s="49">
        <f t="shared" si="79"/>
        <v>2019</v>
      </c>
      <c r="B555" s="50">
        <f t="shared" si="82"/>
        <v>2</v>
      </c>
      <c r="C555" s="50">
        <f t="shared" si="83"/>
        <v>24</v>
      </c>
      <c r="D555" s="50">
        <f t="shared" si="80"/>
        <v>1</v>
      </c>
      <c r="E555" s="51">
        <f t="shared" si="81"/>
        <v>43520.041666665325</v>
      </c>
      <c r="F555" s="63">
        <v>7.7</v>
      </c>
      <c r="G555" s="17" t="s">
        <v>27</v>
      </c>
      <c r="H555" s="58">
        <v>5.2</v>
      </c>
      <c r="I555" s="67">
        <v>12</v>
      </c>
      <c r="J555" s="17" t="s">
        <v>27</v>
      </c>
      <c r="K555" s="71">
        <v>15.4</v>
      </c>
      <c r="N555" s="23">
        <f t="shared" si="75"/>
        <v>7.7</v>
      </c>
      <c r="O555" s="23">
        <f t="shared" si="76"/>
        <v>5.2</v>
      </c>
      <c r="P555" s="17">
        <f t="shared" si="77"/>
        <v>12</v>
      </c>
      <c r="Q555" s="17">
        <f t="shared" si="78"/>
        <v>15.4</v>
      </c>
      <c r="R555" s="18">
        <v>12</v>
      </c>
      <c r="S555" s="18">
        <v>15.4</v>
      </c>
      <c r="T555" s="18">
        <v>7.7</v>
      </c>
      <c r="U555" s="56">
        <v>5.2</v>
      </c>
    </row>
    <row r="556" spans="1:21" x14ac:dyDescent="0.25">
      <c r="A556" s="49">
        <f t="shared" si="79"/>
        <v>2019</v>
      </c>
      <c r="B556" s="50">
        <f t="shared" si="82"/>
        <v>2</v>
      </c>
      <c r="C556" s="50">
        <f t="shared" si="83"/>
        <v>24</v>
      </c>
      <c r="D556" s="50">
        <f t="shared" si="80"/>
        <v>2</v>
      </c>
      <c r="E556" s="51">
        <f t="shared" si="81"/>
        <v>43520.08333333199</v>
      </c>
      <c r="F556" s="63">
        <v>7.2</v>
      </c>
      <c r="G556" s="17" t="s">
        <v>27</v>
      </c>
      <c r="H556" s="58">
        <v>5.0999999999999996</v>
      </c>
      <c r="I556" s="67">
        <v>10.3</v>
      </c>
      <c r="J556" s="17" t="s">
        <v>27</v>
      </c>
      <c r="K556" s="71">
        <v>15.2</v>
      </c>
      <c r="N556" s="23">
        <f t="shared" si="75"/>
        <v>7.2</v>
      </c>
      <c r="O556" s="23">
        <f t="shared" si="76"/>
        <v>5.0999999999999996</v>
      </c>
      <c r="P556" s="17">
        <f t="shared" si="77"/>
        <v>10.3</v>
      </c>
      <c r="Q556" s="17">
        <f t="shared" si="78"/>
        <v>15.2</v>
      </c>
      <c r="R556" s="18">
        <v>10.3</v>
      </c>
      <c r="S556" s="18">
        <v>15.2</v>
      </c>
      <c r="T556" s="18">
        <v>7.2</v>
      </c>
      <c r="U556" s="56">
        <v>5.0999999999999996</v>
      </c>
    </row>
    <row r="557" spans="1:21" x14ac:dyDescent="0.25">
      <c r="A557" s="49">
        <f t="shared" si="79"/>
        <v>2019</v>
      </c>
      <c r="B557" s="50">
        <f t="shared" si="82"/>
        <v>2</v>
      </c>
      <c r="C557" s="50">
        <f t="shared" si="83"/>
        <v>24</v>
      </c>
      <c r="D557" s="50">
        <f t="shared" si="80"/>
        <v>3</v>
      </c>
      <c r="E557" s="51">
        <f t="shared" si="81"/>
        <v>43520.124999998654</v>
      </c>
      <c r="F557" s="63">
        <v>5.3</v>
      </c>
      <c r="G557" s="17" t="s">
        <v>27</v>
      </c>
      <c r="H557" s="58">
        <v>5.0999999999999996</v>
      </c>
      <c r="I557" s="67">
        <v>6.6</v>
      </c>
      <c r="J557" s="17" t="s">
        <v>27</v>
      </c>
      <c r="K557" s="71">
        <v>14.9</v>
      </c>
      <c r="N557" s="23">
        <f t="shared" si="75"/>
        <v>5.3</v>
      </c>
      <c r="O557" s="23">
        <f t="shared" si="76"/>
        <v>5.0999999999999996</v>
      </c>
      <c r="P557" s="17">
        <f t="shared" si="77"/>
        <v>6.6</v>
      </c>
      <c r="Q557" s="17">
        <f t="shared" si="78"/>
        <v>14.9</v>
      </c>
      <c r="R557" s="18">
        <v>6.6</v>
      </c>
      <c r="S557" s="18">
        <v>14.9</v>
      </c>
      <c r="T557" s="18">
        <v>5.3</v>
      </c>
      <c r="U557" s="56">
        <v>5.0999999999999996</v>
      </c>
    </row>
    <row r="558" spans="1:21" x14ac:dyDescent="0.25">
      <c r="A558" s="49">
        <f t="shared" si="79"/>
        <v>2019</v>
      </c>
      <c r="B558" s="50">
        <f t="shared" si="82"/>
        <v>2</v>
      </c>
      <c r="C558" s="50">
        <f t="shared" si="83"/>
        <v>24</v>
      </c>
      <c r="D558" s="50">
        <f t="shared" si="80"/>
        <v>4</v>
      </c>
      <c r="E558" s="51">
        <f t="shared" si="81"/>
        <v>43520.166666665318</v>
      </c>
      <c r="F558" s="63">
        <v>7.2</v>
      </c>
      <c r="G558" s="17" t="s">
        <v>27</v>
      </c>
      <c r="H558" s="58">
        <v>5.2</v>
      </c>
      <c r="I558" s="67">
        <v>13.1</v>
      </c>
      <c r="J558" s="17" t="s">
        <v>27</v>
      </c>
      <c r="K558" s="71">
        <v>15.2</v>
      </c>
      <c r="N558" s="23">
        <f t="shared" si="75"/>
        <v>7.2</v>
      </c>
      <c r="O558" s="23">
        <f t="shared" si="76"/>
        <v>5.2</v>
      </c>
      <c r="P558" s="17">
        <f t="shared" si="77"/>
        <v>13.1</v>
      </c>
      <c r="Q558" s="17">
        <f t="shared" si="78"/>
        <v>15.2</v>
      </c>
      <c r="R558" s="18">
        <v>13.1</v>
      </c>
      <c r="S558" s="18">
        <v>15.2</v>
      </c>
      <c r="T558" s="18">
        <v>7.2</v>
      </c>
      <c r="U558" s="56">
        <v>5.2</v>
      </c>
    </row>
    <row r="559" spans="1:21" x14ac:dyDescent="0.25">
      <c r="A559" s="49">
        <f t="shared" si="79"/>
        <v>2019</v>
      </c>
      <c r="B559" s="50">
        <f t="shared" si="82"/>
        <v>2</v>
      </c>
      <c r="C559" s="50">
        <f t="shared" si="83"/>
        <v>24</v>
      </c>
      <c r="D559" s="50">
        <f t="shared" si="80"/>
        <v>5</v>
      </c>
      <c r="E559" s="51">
        <f t="shared" si="81"/>
        <v>43520.208333331982</v>
      </c>
      <c r="F559" s="63">
        <v>6.5</v>
      </c>
      <c r="G559" s="17" t="s">
        <v>27</v>
      </c>
      <c r="H559" s="58">
        <v>5.3</v>
      </c>
      <c r="I559" s="67">
        <v>8</v>
      </c>
      <c r="J559" s="17" t="s">
        <v>27</v>
      </c>
      <c r="K559" s="71">
        <v>15</v>
      </c>
      <c r="N559" s="23">
        <f t="shared" si="75"/>
        <v>6.5</v>
      </c>
      <c r="O559" s="23">
        <f t="shared" si="76"/>
        <v>5.3</v>
      </c>
      <c r="P559" s="17">
        <f t="shared" si="77"/>
        <v>8</v>
      </c>
      <c r="Q559" s="17">
        <f t="shared" si="78"/>
        <v>15</v>
      </c>
      <c r="R559" s="18">
        <v>8</v>
      </c>
      <c r="S559" s="18">
        <v>15</v>
      </c>
      <c r="T559" s="18">
        <v>6.5</v>
      </c>
      <c r="U559" s="56">
        <v>5.3</v>
      </c>
    </row>
    <row r="560" spans="1:21" x14ac:dyDescent="0.25">
      <c r="A560" s="49">
        <f t="shared" si="79"/>
        <v>2019</v>
      </c>
      <c r="B560" s="50">
        <f t="shared" si="82"/>
        <v>2</v>
      </c>
      <c r="C560" s="50">
        <f t="shared" si="83"/>
        <v>24</v>
      </c>
      <c r="D560" s="50">
        <f t="shared" si="80"/>
        <v>6</v>
      </c>
      <c r="E560" s="51">
        <f t="shared" si="81"/>
        <v>43520.249999998647</v>
      </c>
      <c r="F560" s="63">
        <v>3.2</v>
      </c>
      <c r="G560" s="17" t="s">
        <v>27</v>
      </c>
      <c r="H560" s="58">
        <v>5.0999999999999996</v>
      </c>
      <c r="I560" s="67">
        <v>5</v>
      </c>
      <c r="J560" s="17" t="s">
        <v>27</v>
      </c>
      <c r="K560" s="71">
        <v>14.6</v>
      </c>
      <c r="N560" s="23">
        <f t="shared" si="75"/>
        <v>3.2</v>
      </c>
      <c r="O560" s="23">
        <f t="shared" si="76"/>
        <v>5.0999999999999996</v>
      </c>
      <c r="P560" s="17">
        <f t="shared" si="77"/>
        <v>5</v>
      </c>
      <c r="Q560" s="17">
        <f t="shared" si="78"/>
        <v>14.6</v>
      </c>
      <c r="R560" s="18">
        <v>5</v>
      </c>
      <c r="S560" s="18">
        <v>14.6</v>
      </c>
      <c r="T560" s="18">
        <v>3.2</v>
      </c>
      <c r="U560" s="56">
        <v>5.0999999999999996</v>
      </c>
    </row>
    <row r="561" spans="1:21" x14ac:dyDescent="0.25">
      <c r="A561" s="49">
        <f t="shared" si="79"/>
        <v>2019</v>
      </c>
      <c r="B561" s="50">
        <f t="shared" si="82"/>
        <v>2</v>
      </c>
      <c r="C561" s="50">
        <f t="shared" si="83"/>
        <v>24</v>
      </c>
      <c r="D561" s="50">
        <f t="shared" si="80"/>
        <v>7</v>
      </c>
      <c r="E561" s="51">
        <f t="shared" si="81"/>
        <v>43520.291666665311</v>
      </c>
      <c r="F561" s="63">
        <v>6.8</v>
      </c>
      <c r="G561" s="17" t="s">
        <v>27</v>
      </c>
      <c r="H561" s="58">
        <v>5.0999999999999996</v>
      </c>
      <c r="I561" s="67">
        <v>11.6</v>
      </c>
      <c r="J561" s="17" t="s">
        <v>27</v>
      </c>
      <c r="K561" s="71">
        <v>14.3</v>
      </c>
      <c r="N561" s="23">
        <f t="shared" si="75"/>
        <v>6.8</v>
      </c>
      <c r="O561" s="23">
        <f t="shared" si="76"/>
        <v>5.0999999999999996</v>
      </c>
      <c r="P561" s="17">
        <f t="shared" si="77"/>
        <v>11.6</v>
      </c>
      <c r="Q561" s="17">
        <f t="shared" si="78"/>
        <v>14.3</v>
      </c>
      <c r="R561" s="18">
        <v>11.6</v>
      </c>
      <c r="S561" s="18">
        <v>14.3</v>
      </c>
      <c r="T561" s="18">
        <v>6.8</v>
      </c>
      <c r="U561" s="56">
        <v>5.0999999999999996</v>
      </c>
    </row>
    <row r="562" spans="1:21" x14ac:dyDescent="0.25">
      <c r="A562" s="49">
        <f t="shared" si="79"/>
        <v>2019</v>
      </c>
      <c r="B562" s="50">
        <f t="shared" si="82"/>
        <v>2</v>
      </c>
      <c r="C562" s="50">
        <f t="shared" si="83"/>
        <v>24</v>
      </c>
      <c r="D562" s="50">
        <f t="shared" si="80"/>
        <v>8</v>
      </c>
      <c r="E562" s="51">
        <f t="shared" si="81"/>
        <v>43520.333333331975</v>
      </c>
      <c r="F562" s="63">
        <v>5.4</v>
      </c>
      <c r="G562" s="17" t="s">
        <v>27</v>
      </c>
      <c r="H562" s="58">
        <v>5</v>
      </c>
      <c r="I562" s="67">
        <v>11.3</v>
      </c>
      <c r="J562" s="17" t="s">
        <v>27</v>
      </c>
      <c r="K562" s="71">
        <v>14.2</v>
      </c>
      <c r="N562" s="23">
        <f t="shared" si="75"/>
        <v>5.4</v>
      </c>
      <c r="O562" s="23">
        <f t="shared" si="76"/>
        <v>5</v>
      </c>
      <c r="P562" s="17">
        <f t="shared" si="77"/>
        <v>11.3</v>
      </c>
      <c r="Q562" s="17">
        <f t="shared" si="78"/>
        <v>14.2</v>
      </c>
      <c r="R562" s="18">
        <v>11.3</v>
      </c>
      <c r="S562" s="18">
        <v>14.2</v>
      </c>
      <c r="T562" s="18">
        <v>5.4</v>
      </c>
      <c r="U562" s="56">
        <v>5</v>
      </c>
    </row>
    <row r="563" spans="1:21" x14ac:dyDescent="0.25">
      <c r="A563" s="49">
        <f t="shared" si="79"/>
        <v>2019</v>
      </c>
      <c r="B563" s="50">
        <f t="shared" si="82"/>
        <v>2</v>
      </c>
      <c r="C563" s="50">
        <f t="shared" si="83"/>
        <v>24</v>
      </c>
      <c r="D563" s="50">
        <f t="shared" si="80"/>
        <v>9</v>
      </c>
      <c r="E563" s="51">
        <f t="shared" si="81"/>
        <v>43520.374999998639</v>
      </c>
      <c r="F563" s="63">
        <v>7</v>
      </c>
      <c r="G563" s="17" t="s">
        <v>27</v>
      </c>
      <c r="H563" s="58">
        <v>5.2</v>
      </c>
      <c r="I563" s="67">
        <v>16.399999999999999</v>
      </c>
      <c r="J563" s="17" t="s">
        <v>27</v>
      </c>
      <c r="K563" s="71">
        <v>14.5</v>
      </c>
      <c r="N563" s="23">
        <f t="shared" si="75"/>
        <v>7</v>
      </c>
      <c r="O563" s="23">
        <f t="shared" si="76"/>
        <v>5.2</v>
      </c>
      <c r="P563" s="17">
        <f t="shared" si="77"/>
        <v>16.399999999999999</v>
      </c>
      <c r="Q563" s="17">
        <f t="shared" si="78"/>
        <v>14.5</v>
      </c>
      <c r="R563" s="18">
        <v>16.399999999999999</v>
      </c>
      <c r="S563" s="18">
        <v>14.5</v>
      </c>
      <c r="T563" s="18">
        <v>7</v>
      </c>
      <c r="U563" s="56">
        <v>5.2</v>
      </c>
    </row>
    <row r="564" spans="1:21" x14ac:dyDescent="0.25">
      <c r="A564" s="49">
        <f t="shared" si="79"/>
        <v>2019</v>
      </c>
      <c r="B564" s="50">
        <f t="shared" si="82"/>
        <v>2</v>
      </c>
      <c r="C564" s="50">
        <f t="shared" si="83"/>
        <v>24</v>
      </c>
      <c r="D564" s="50">
        <f t="shared" si="80"/>
        <v>10</v>
      </c>
      <c r="E564" s="51">
        <f t="shared" si="81"/>
        <v>43520.416666665304</v>
      </c>
      <c r="F564" s="63">
        <v>5.7</v>
      </c>
      <c r="G564" s="17" t="s">
        <v>27</v>
      </c>
      <c r="H564" s="58">
        <v>5.4</v>
      </c>
      <c r="I564" s="67">
        <v>13</v>
      </c>
      <c r="J564" s="17" t="s">
        <v>27</v>
      </c>
      <c r="K564" s="71">
        <v>14.6</v>
      </c>
      <c r="N564" s="23">
        <f t="shared" si="75"/>
        <v>5.7</v>
      </c>
      <c r="O564" s="23">
        <f t="shared" si="76"/>
        <v>5.4</v>
      </c>
      <c r="P564" s="17">
        <f t="shared" si="77"/>
        <v>13</v>
      </c>
      <c r="Q564" s="17">
        <f t="shared" si="78"/>
        <v>14.6</v>
      </c>
      <c r="R564" s="18">
        <v>13</v>
      </c>
      <c r="S564" s="18">
        <v>14.6</v>
      </c>
      <c r="T564" s="18">
        <v>5.7</v>
      </c>
      <c r="U564" s="56">
        <v>5.4</v>
      </c>
    </row>
    <row r="565" spans="1:21" x14ac:dyDescent="0.25">
      <c r="A565" s="49">
        <f t="shared" si="79"/>
        <v>2019</v>
      </c>
      <c r="B565" s="50">
        <f t="shared" si="82"/>
        <v>2</v>
      </c>
      <c r="C565" s="50">
        <f t="shared" si="83"/>
        <v>24</v>
      </c>
      <c r="D565" s="50">
        <f t="shared" si="80"/>
        <v>11</v>
      </c>
      <c r="E565" s="51">
        <f t="shared" si="81"/>
        <v>43520.458333331968</v>
      </c>
      <c r="F565" s="63">
        <v>6.9</v>
      </c>
      <c r="G565" s="17" t="s">
        <v>27</v>
      </c>
      <c r="H565" s="58">
        <v>5.4</v>
      </c>
      <c r="I565" s="67">
        <v>18.899999999999999</v>
      </c>
      <c r="J565" s="17" t="s">
        <v>27</v>
      </c>
      <c r="K565" s="71">
        <v>14.6</v>
      </c>
      <c r="N565" s="23">
        <f t="shared" si="75"/>
        <v>6.9</v>
      </c>
      <c r="O565" s="23">
        <f t="shared" si="76"/>
        <v>5.4</v>
      </c>
      <c r="P565" s="17">
        <f t="shared" si="77"/>
        <v>18.899999999999999</v>
      </c>
      <c r="Q565" s="17">
        <f t="shared" si="78"/>
        <v>14.6</v>
      </c>
      <c r="R565" s="18">
        <v>18.899999999999999</v>
      </c>
      <c r="S565" s="18">
        <v>14.6</v>
      </c>
      <c r="T565" s="18">
        <v>6.9</v>
      </c>
      <c r="U565" s="56">
        <v>5.4</v>
      </c>
    </row>
    <row r="566" spans="1:21" x14ac:dyDescent="0.25">
      <c r="A566" s="49">
        <f t="shared" si="79"/>
        <v>2019</v>
      </c>
      <c r="B566" s="50">
        <f t="shared" si="82"/>
        <v>2</v>
      </c>
      <c r="C566" s="50">
        <f t="shared" si="83"/>
        <v>24</v>
      </c>
      <c r="D566" s="50">
        <f t="shared" si="80"/>
        <v>12</v>
      </c>
      <c r="E566" s="51">
        <f t="shared" si="81"/>
        <v>43520.499999998632</v>
      </c>
      <c r="F566" s="63">
        <v>3.8</v>
      </c>
      <c r="G566" s="17" t="s">
        <v>27</v>
      </c>
      <c r="H566" s="58">
        <v>5.5</v>
      </c>
      <c r="I566" s="67">
        <v>18.399999999999999</v>
      </c>
      <c r="J566" s="17" t="s">
        <v>27</v>
      </c>
      <c r="K566" s="71">
        <v>14.7</v>
      </c>
      <c r="N566" s="23">
        <f t="shared" si="75"/>
        <v>3.8</v>
      </c>
      <c r="O566" s="23">
        <f t="shared" si="76"/>
        <v>5.5</v>
      </c>
      <c r="P566" s="17">
        <f t="shared" si="77"/>
        <v>18.399999999999999</v>
      </c>
      <c r="Q566" s="17">
        <f t="shared" si="78"/>
        <v>14.7</v>
      </c>
      <c r="R566" s="18">
        <v>18.399999999999999</v>
      </c>
      <c r="S566" s="18">
        <v>14.7</v>
      </c>
      <c r="T566" s="18">
        <v>3.8</v>
      </c>
      <c r="U566" s="56">
        <v>5.5</v>
      </c>
    </row>
    <row r="567" spans="1:21" x14ac:dyDescent="0.25">
      <c r="A567" s="49">
        <f t="shared" si="79"/>
        <v>2019</v>
      </c>
      <c r="B567" s="50">
        <f t="shared" si="82"/>
        <v>2</v>
      </c>
      <c r="C567" s="50">
        <f t="shared" si="83"/>
        <v>24</v>
      </c>
      <c r="D567" s="50">
        <f t="shared" si="80"/>
        <v>13</v>
      </c>
      <c r="E567" s="51">
        <f t="shared" si="81"/>
        <v>43520.541666665296</v>
      </c>
      <c r="F567" s="63">
        <v>7.4</v>
      </c>
      <c r="G567" s="17" t="s">
        <v>27</v>
      </c>
      <c r="H567" s="58">
        <v>5.6</v>
      </c>
      <c r="I567" s="67">
        <v>20.8</v>
      </c>
      <c r="J567" s="17" t="s">
        <v>27</v>
      </c>
      <c r="K567" s="71">
        <v>15</v>
      </c>
      <c r="N567" s="23">
        <f t="shared" si="75"/>
        <v>7.4</v>
      </c>
      <c r="O567" s="23">
        <f t="shared" si="76"/>
        <v>5.6</v>
      </c>
      <c r="P567" s="17">
        <f t="shared" si="77"/>
        <v>20.8</v>
      </c>
      <c r="Q567" s="17">
        <f t="shared" si="78"/>
        <v>15</v>
      </c>
      <c r="R567" s="18">
        <v>20.8</v>
      </c>
      <c r="S567" s="18">
        <v>15</v>
      </c>
      <c r="T567" s="18">
        <v>7.4</v>
      </c>
      <c r="U567" s="56">
        <v>5.6</v>
      </c>
    </row>
    <row r="568" spans="1:21" x14ac:dyDescent="0.25">
      <c r="A568" s="49">
        <f t="shared" si="79"/>
        <v>2019</v>
      </c>
      <c r="B568" s="50">
        <f t="shared" si="82"/>
        <v>2</v>
      </c>
      <c r="C568" s="50">
        <f t="shared" si="83"/>
        <v>24</v>
      </c>
      <c r="D568" s="50">
        <f t="shared" si="80"/>
        <v>14</v>
      </c>
      <c r="E568" s="51">
        <f t="shared" si="81"/>
        <v>43520.583333331961</v>
      </c>
      <c r="F568" s="63">
        <v>6.6</v>
      </c>
      <c r="G568" s="17" t="s">
        <v>27</v>
      </c>
      <c r="H568" s="58">
        <v>5.7</v>
      </c>
      <c r="I568" s="67">
        <v>19.100000000000001</v>
      </c>
      <c r="J568" s="17" t="s">
        <v>27</v>
      </c>
      <c r="K568" s="71">
        <v>15.2</v>
      </c>
      <c r="N568" s="23">
        <f t="shared" si="75"/>
        <v>6.6</v>
      </c>
      <c r="O568" s="23">
        <f t="shared" si="76"/>
        <v>5.7</v>
      </c>
      <c r="P568" s="17">
        <f t="shared" si="77"/>
        <v>19.100000000000001</v>
      </c>
      <c r="Q568" s="17">
        <f t="shared" si="78"/>
        <v>15.2</v>
      </c>
      <c r="R568" s="18">
        <v>19.100000000000001</v>
      </c>
      <c r="S568" s="18">
        <v>15.2</v>
      </c>
      <c r="T568" s="18">
        <v>6.6</v>
      </c>
      <c r="U568" s="56">
        <v>5.7</v>
      </c>
    </row>
    <row r="569" spans="1:21" x14ac:dyDescent="0.25">
      <c r="A569" s="49">
        <f t="shared" si="79"/>
        <v>2019</v>
      </c>
      <c r="B569" s="50">
        <f t="shared" si="82"/>
        <v>2</v>
      </c>
      <c r="C569" s="50">
        <f t="shared" si="83"/>
        <v>24</v>
      </c>
      <c r="D569" s="50">
        <f t="shared" si="80"/>
        <v>15</v>
      </c>
      <c r="E569" s="51">
        <f t="shared" si="81"/>
        <v>43520.624999998625</v>
      </c>
      <c r="F569" s="63">
        <v>9.1</v>
      </c>
      <c r="G569" s="17" t="s">
        <v>27</v>
      </c>
      <c r="H569" s="58">
        <v>5.9</v>
      </c>
      <c r="I569" s="67">
        <v>21.2</v>
      </c>
      <c r="J569" s="17" t="s">
        <v>27</v>
      </c>
      <c r="K569" s="71">
        <v>15.4</v>
      </c>
      <c r="N569" s="23">
        <f t="shared" si="75"/>
        <v>9.1</v>
      </c>
      <c r="O569" s="23">
        <f t="shared" si="76"/>
        <v>5.9</v>
      </c>
      <c r="P569" s="17">
        <f t="shared" si="77"/>
        <v>21.2</v>
      </c>
      <c r="Q569" s="17">
        <f t="shared" si="78"/>
        <v>15.4</v>
      </c>
      <c r="R569" s="18">
        <v>21.2</v>
      </c>
      <c r="S569" s="18">
        <v>15.4</v>
      </c>
      <c r="T569" s="18">
        <v>9.1</v>
      </c>
      <c r="U569" s="56">
        <v>5.9</v>
      </c>
    </row>
    <row r="570" spans="1:21" x14ac:dyDescent="0.25">
      <c r="A570" s="49">
        <f t="shared" si="79"/>
        <v>2019</v>
      </c>
      <c r="B570" s="50">
        <f t="shared" si="82"/>
        <v>2</v>
      </c>
      <c r="C570" s="50">
        <f t="shared" si="83"/>
        <v>24</v>
      </c>
      <c r="D570" s="50">
        <f t="shared" si="80"/>
        <v>16</v>
      </c>
      <c r="E570" s="51">
        <f t="shared" si="81"/>
        <v>43520.666666665289</v>
      </c>
      <c r="F570" s="63">
        <v>9.6999999999999993</v>
      </c>
      <c r="G570" s="17" t="s">
        <v>27</v>
      </c>
      <c r="H570" s="58">
        <v>6</v>
      </c>
      <c r="I570" s="67">
        <v>21.8</v>
      </c>
      <c r="J570" s="17" t="s">
        <v>27</v>
      </c>
      <c r="K570" s="71">
        <v>15.5</v>
      </c>
      <c r="N570" s="23">
        <f t="shared" si="75"/>
        <v>9.6999999999999993</v>
      </c>
      <c r="O570" s="23">
        <f t="shared" si="76"/>
        <v>6</v>
      </c>
      <c r="P570" s="17">
        <f t="shared" si="77"/>
        <v>21.8</v>
      </c>
      <c r="Q570" s="17">
        <f t="shared" si="78"/>
        <v>15.5</v>
      </c>
      <c r="R570" s="18">
        <v>21.8</v>
      </c>
      <c r="S570" s="18">
        <v>15.5</v>
      </c>
      <c r="T570" s="18">
        <v>9.6999999999999993</v>
      </c>
      <c r="U570" s="56">
        <v>6</v>
      </c>
    </row>
    <row r="571" spans="1:21" x14ac:dyDescent="0.25">
      <c r="A571" s="49">
        <f t="shared" si="79"/>
        <v>2019</v>
      </c>
      <c r="B571" s="50">
        <f t="shared" si="82"/>
        <v>2</v>
      </c>
      <c r="C571" s="50">
        <f t="shared" si="83"/>
        <v>24</v>
      </c>
      <c r="D571" s="50">
        <f t="shared" si="80"/>
        <v>17</v>
      </c>
      <c r="E571" s="51">
        <f t="shared" si="81"/>
        <v>43520.708333331953</v>
      </c>
      <c r="F571" s="63">
        <v>4</v>
      </c>
      <c r="G571" s="17" t="s">
        <v>27</v>
      </c>
      <c r="H571" s="58">
        <v>5.8</v>
      </c>
      <c r="I571" s="67">
        <v>15.7</v>
      </c>
      <c r="J571" s="17" t="s">
        <v>27</v>
      </c>
      <c r="K571" s="71">
        <v>15.2</v>
      </c>
      <c r="N571" s="23">
        <f t="shared" si="75"/>
        <v>4</v>
      </c>
      <c r="O571" s="23">
        <f t="shared" si="76"/>
        <v>5.8</v>
      </c>
      <c r="P571" s="17">
        <f t="shared" si="77"/>
        <v>15.7</v>
      </c>
      <c r="Q571" s="17">
        <f t="shared" si="78"/>
        <v>15.2</v>
      </c>
      <c r="R571" s="18">
        <v>15.7</v>
      </c>
      <c r="S571" s="18">
        <v>15.2</v>
      </c>
      <c r="T571" s="18">
        <v>4</v>
      </c>
      <c r="U571" s="56">
        <v>5.8</v>
      </c>
    </row>
    <row r="572" spans="1:21" x14ac:dyDescent="0.25">
      <c r="A572" s="49">
        <f t="shared" si="79"/>
        <v>2019</v>
      </c>
      <c r="B572" s="50">
        <f t="shared" si="82"/>
        <v>2</v>
      </c>
      <c r="C572" s="50">
        <f t="shared" si="83"/>
        <v>24</v>
      </c>
      <c r="D572" s="50">
        <f t="shared" si="80"/>
        <v>18</v>
      </c>
      <c r="E572" s="51">
        <f t="shared" si="81"/>
        <v>43520.749999998618</v>
      </c>
      <c r="F572" s="63">
        <v>9.6</v>
      </c>
      <c r="G572" s="17" t="s">
        <v>27</v>
      </c>
      <c r="H572" s="58">
        <v>5.9</v>
      </c>
      <c r="I572" s="67">
        <v>24</v>
      </c>
      <c r="J572" s="17" t="s">
        <v>27</v>
      </c>
      <c r="K572" s="71">
        <v>15</v>
      </c>
      <c r="N572" s="23">
        <f t="shared" si="75"/>
        <v>9.6</v>
      </c>
      <c r="O572" s="23">
        <f t="shared" si="76"/>
        <v>5.9</v>
      </c>
      <c r="P572" s="17">
        <f t="shared" si="77"/>
        <v>24</v>
      </c>
      <c r="Q572" s="17">
        <f t="shared" si="78"/>
        <v>15</v>
      </c>
      <c r="R572" s="18">
        <v>24</v>
      </c>
      <c r="S572" s="18">
        <v>15</v>
      </c>
      <c r="T572" s="18">
        <v>9.6</v>
      </c>
      <c r="U572" s="56">
        <v>5.9</v>
      </c>
    </row>
    <row r="573" spans="1:21" x14ac:dyDescent="0.25">
      <c r="A573" s="49">
        <f t="shared" si="79"/>
        <v>2019</v>
      </c>
      <c r="B573" s="50">
        <f t="shared" si="82"/>
        <v>2</v>
      </c>
      <c r="C573" s="50">
        <f t="shared" si="83"/>
        <v>24</v>
      </c>
      <c r="D573" s="50">
        <f t="shared" si="80"/>
        <v>19</v>
      </c>
      <c r="E573" s="51">
        <f t="shared" si="81"/>
        <v>43520.791666665282</v>
      </c>
      <c r="F573" s="63">
        <v>7.7</v>
      </c>
      <c r="G573" s="17" t="s">
        <v>27</v>
      </c>
      <c r="H573" s="58">
        <v>5.7</v>
      </c>
      <c r="I573" s="67">
        <v>19.2</v>
      </c>
      <c r="J573" s="17" t="s">
        <v>27</v>
      </c>
      <c r="K573" s="71">
        <v>14.3</v>
      </c>
      <c r="N573" s="23">
        <f t="shared" si="75"/>
        <v>7.7</v>
      </c>
      <c r="O573" s="23">
        <f t="shared" si="76"/>
        <v>5.7</v>
      </c>
      <c r="P573" s="17">
        <f t="shared" si="77"/>
        <v>19.2</v>
      </c>
      <c r="Q573" s="17">
        <f t="shared" si="78"/>
        <v>14.3</v>
      </c>
      <c r="R573" s="18">
        <v>19.2</v>
      </c>
      <c r="S573" s="18">
        <v>14.3</v>
      </c>
      <c r="T573" s="18">
        <v>7.7</v>
      </c>
      <c r="U573" s="56">
        <v>5.7</v>
      </c>
    </row>
    <row r="574" spans="1:21" x14ac:dyDescent="0.25">
      <c r="A574" s="49">
        <f t="shared" si="79"/>
        <v>2019</v>
      </c>
      <c r="B574" s="50">
        <f t="shared" si="82"/>
        <v>2</v>
      </c>
      <c r="C574" s="50">
        <f t="shared" si="83"/>
        <v>24</v>
      </c>
      <c r="D574" s="50">
        <f t="shared" si="80"/>
        <v>20</v>
      </c>
      <c r="E574" s="51">
        <f t="shared" si="81"/>
        <v>43520.833333331946</v>
      </c>
      <c r="F574" s="63">
        <v>5.2</v>
      </c>
      <c r="G574" s="17" t="s">
        <v>27</v>
      </c>
      <c r="H574" s="58">
        <v>5.8</v>
      </c>
      <c r="I574" s="67">
        <v>16.8</v>
      </c>
      <c r="J574" s="17" t="s">
        <v>27</v>
      </c>
      <c r="K574" s="71">
        <v>14.1</v>
      </c>
      <c r="N574" s="23">
        <f t="shared" si="75"/>
        <v>5.2</v>
      </c>
      <c r="O574" s="23">
        <f t="shared" si="76"/>
        <v>5.8</v>
      </c>
      <c r="P574" s="17">
        <f t="shared" si="77"/>
        <v>16.8</v>
      </c>
      <c r="Q574" s="17">
        <f t="shared" si="78"/>
        <v>14.1</v>
      </c>
      <c r="R574" s="18">
        <v>16.8</v>
      </c>
      <c r="S574" s="18">
        <v>14.1</v>
      </c>
      <c r="T574" s="18">
        <v>5.2</v>
      </c>
      <c r="U574" s="56">
        <v>5.8</v>
      </c>
    </row>
    <row r="575" spans="1:21" x14ac:dyDescent="0.25">
      <c r="A575" s="49">
        <f t="shared" si="79"/>
        <v>2019</v>
      </c>
      <c r="B575" s="50">
        <f t="shared" si="82"/>
        <v>2</v>
      </c>
      <c r="C575" s="50">
        <f t="shared" si="83"/>
        <v>24</v>
      </c>
      <c r="D575" s="50">
        <f t="shared" si="80"/>
        <v>21</v>
      </c>
      <c r="E575" s="51">
        <f t="shared" si="81"/>
        <v>43520.87499999861</v>
      </c>
      <c r="F575" s="63">
        <v>13.4</v>
      </c>
      <c r="G575" s="17" t="s">
        <v>27</v>
      </c>
      <c r="H575" s="58">
        <v>6.5</v>
      </c>
      <c r="I575" s="67">
        <v>24.4</v>
      </c>
      <c r="J575" s="17" t="s">
        <v>27</v>
      </c>
      <c r="K575" s="71">
        <v>14.8</v>
      </c>
      <c r="N575" s="23">
        <f t="shared" si="75"/>
        <v>13.4</v>
      </c>
      <c r="O575" s="23">
        <f t="shared" si="76"/>
        <v>6.5</v>
      </c>
      <c r="P575" s="17">
        <f t="shared" si="77"/>
        <v>24.4</v>
      </c>
      <c r="Q575" s="17">
        <f t="shared" si="78"/>
        <v>14.8</v>
      </c>
      <c r="R575" s="18">
        <v>24.4</v>
      </c>
      <c r="S575" s="18">
        <v>14.8</v>
      </c>
      <c r="T575" s="18">
        <v>13.4</v>
      </c>
      <c r="U575" s="56">
        <v>6.5</v>
      </c>
    </row>
    <row r="576" spans="1:21" x14ac:dyDescent="0.25">
      <c r="A576" s="49">
        <f t="shared" si="79"/>
        <v>2019</v>
      </c>
      <c r="B576" s="50">
        <f t="shared" si="82"/>
        <v>2</v>
      </c>
      <c r="C576" s="50">
        <f t="shared" si="83"/>
        <v>24</v>
      </c>
      <c r="D576" s="50">
        <f t="shared" si="80"/>
        <v>22</v>
      </c>
      <c r="E576" s="51">
        <f t="shared" si="81"/>
        <v>43520.916666665275</v>
      </c>
      <c r="F576" s="63">
        <v>6.5</v>
      </c>
      <c r="G576" s="17" t="s">
        <v>27</v>
      </c>
      <c r="H576" s="58">
        <v>6.6</v>
      </c>
      <c r="I576" s="67">
        <v>15.8</v>
      </c>
      <c r="J576" s="17" t="s">
        <v>27</v>
      </c>
      <c r="K576" s="71">
        <v>14.9</v>
      </c>
      <c r="N576" s="23">
        <f t="shared" si="75"/>
        <v>6.5</v>
      </c>
      <c r="O576" s="23">
        <f t="shared" si="76"/>
        <v>6.6</v>
      </c>
      <c r="P576" s="17">
        <f t="shared" si="77"/>
        <v>15.8</v>
      </c>
      <c r="Q576" s="17">
        <f t="shared" si="78"/>
        <v>14.9</v>
      </c>
      <c r="R576" s="18">
        <v>15.8</v>
      </c>
      <c r="S576" s="18">
        <v>14.9</v>
      </c>
      <c r="T576" s="18">
        <v>6.5</v>
      </c>
      <c r="U576" s="56">
        <v>6.6</v>
      </c>
    </row>
    <row r="577" spans="1:21" x14ac:dyDescent="0.25">
      <c r="A577" s="49">
        <f t="shared" si="79"/>
        <v>2019</v>
      </c>
      <c r="B577" s="50">
        <f t="shared" si="82"/>
        <v>2</v>
      </c>
      <c r="C577" s="50">
        <f t="shared" si="83"/>
        <v>24</v>
      </c>
      <c r="D577" s="50">
        <f t="shared" si="80"/>
        <v>23</v>
      </c>
      <c r="E577" s="51">
        <f t="shared" si="81"/>
        <v>43520.958333331939</v>
      </c>
      <c r="F577" s="63">
        <v>5.4</v>
      </c>
      <c r="G577" s="17" t="s">
        <v>27</v>
      </c>
      <c r="H577" s="58">
        <v>6.7</v>
      </c>
      <c r="I577" s="67">
        <v>14.8</v>
      </c>
      <c r="J577" s="17" t="s">
        <v>27</v>
      </c>
      <c r="K577" s="71">
        <v>15.1</v>
      </c>
      <c r="N577" s="23">
        <f t="shared" si="75"/>
        <v>5.4</v>
      </c>
      <c r="O577" s="23">
        <f t="shared" si="76"/>
        <v>6.7</v>
      </c>
      <c r="P577" s="17">
        <f t="shared" si="77"/>
        <v>14.8</v>
      </c>
      <c r="Q577" s="17">
        <f t="shared" si="78"/>
        <v>15.1</v>
      </c>
      <c r="R577" s="18">
        <v>14.8</v>
      </c>
      <c r="S577" s="18">
        <v>15.1</v>
      </c>
      <c r="T577" s="18">
        <v>5.4</v>
      </c>
      <c r="U577" s="56">
        <v>6.7</v>
      </c>
    </row>
    <row r="578" spans="1:21" x14ac:dyDescent="0.25">
      <c r="A578" s="49">
        <f t="shared" si="79"/>
        <v>2019</v>
      </c>
      <c r="B578" s="50">
        <f t="shared" si="82"/>
        <v>2</v>
      </c>
      <c r="C578" s="50">
        <f t="shared" si="83"/>
        <v>25</v>
      </c>
      <c r="D578" s="50">
        <f t="shared" si="80"/>
        <v>0</v>
      </c>
      <c r="E578" s="51">
        <f t="shared" si="81"/>
        <v>43520.999999998603</v>
      </c>
      <c r="F578" s="63">
        <v>7</v>
      </c>
      <c r="G578" s="17" t="s">
        <v>27</v>
      </c>
      <c r="H578" s="58">
        <v>6.8</v>
      </c>
      <c r="I578" s="67">
        <v>16.3</v>
      </c>
      <c r="J578" s="17" t="s">
        <v>27</v>
      </c>
      <c r="K578" s="71">
        <v>15.4</v>
      </c>
      <c r="N578" s="23">
        <f t="shared" ref="N578:N641" si="84">IF(G578="Valid", F578, NA())</f>
        <v>7</v>
      </c>
      <c r="O578" s="23">
        <f t="shared" ref="O578:O641" si="85">IF(G578="Valid", H578, NA())</f>
        <v>6.8</v>
      </c>
      <c r="P578" s="17">
        <f t="shared" ref="P578:P641" si="86">IF(J578="Valid", I578, NA())</f>
        <v>16.3</v>
      </c>
      <c r="Q578" s="17">
        <f t="shared" ref="Q578:Q641" si="87">IF(J578="Valid", K578, NA())</f>
        <v>15.4</v>
      </c>
      <c r="R578" s="18">
        <v>16.3</v>
      </c>
      <c r="S578" s="18">
        <v>15.4</v>
      </c>
      <c r="T578" s="18">
        <v>7</v>
      </c>
      <c r="U578" s="56">
        <v>6.8</v>
      </c>
    </row>
    <row r="579" spans="1:21" x14ac:dyDescent="0.25">
      <c r="A579" s="49">
        <f t="shared" si="79"/>
        <v>2019</v>
      </c>
      <c r="B579" s="50">
        <f t="shared" si="82"/>
        <v>2</v>
      </c>
      <c r="C579" s="50">
        <f t="shared" si="83"/>
        <v>25</v>
      </c>
      <c r="D579" s="50">
        <f t="shared" si="80"/>
        <v>1</v>
      </c>
      <c r="E579" s="51">
        <f t="shared" si="81"/>
        <v>43521.041666665267</v>
      </c>
      <c r="F579" s="63">
        <v>4.8</v>
      </c>
      <c r="G579" s="17" t="s">
        <v>27</v>
      </c>
      <c r="H579" s="58">
        <v>6.6</v>
      </c>
      <c r="I579" s="67">
        <v>13.9</v>
      </c>
      <c r="J579" s="17" t="s">
        <v>27</v>
      </c>
      <c r="K579" s="71">
        <v>15.4</v>
      </c>
      <c r="N579" s="23">
        <f t="shared" si="84"/>
        <v>4.8</v>
      </c>
      <c r="O579" s="23">
        <f t="shared" si="85"/>
        <v>6.6</v>
      </c>
      <c r="P579" s="17">
        <f t="shared" si="86"/>
        <v>13.9</v>
      </c>
      <c r="Q579" s="17">
        <f t="shared" si="87"/>
        <v>15.4</v>
      </c>
      <c r="R579" s="18">
        <v>13.9</v>
      </c>
      <c r="S579" s="18">
        <v>15.4</v>
      </c>
      <c r="T579" s="18">
        <v>4.8</v>
      </c>
      <c r="U579" s="56">
        <v>6.6</v>
      </c>
    </row>
    <row r="580" spans="1:21" x14ac:dyDescent="0.25">
      <c r="A580" s="49">
        <f t="shared" ref="A580:A643" si="88">A579</f>
        <v>2019</v>
      </c>
      <c r="B580" s="50">
        <f t="shared" si="82"/>
        <v>2</v>
      </c>
      <c r="C580" s="50">
        <f t="shared" si="83"/>
        <v>25</v>
      </c>
      <c r="D580" s="50">
        <f t="shared" ref="D580:D643" si="89">IF(D579=23,0,D579+1)</f>
        <v>2</v>
      </c>
      <c r="E580" s="51">
        <f t="shared" ref="E580:E643" si="90">E579+0.0416666666666666</f>
        <v>43521.083333331931</v>
      </c>
      <c r="F580" s="63">
        <v>4.4000000000000004</v>
      </c>
      <c r="G580" s="17" t="s">
        <v>27</v>
      </c>
      <c r="H580" s="58">
        <v>6.5</v>
      </c>
      <c r="I580" s="67">
        <v>12.6</v>
      </c>
      <c r="J580" s="17" t="s">
        <v>27</v>
      </c>
      <c r="K580" s="71">
        <v>15.5</v>
      </c>
      <c r="N580" s="23">
        <f t="shared" si="84"/>
        <v>4.4000000000000004</v>
      </c>
      <c r="O580" s="23">
        <f t="shared" si="85"/>
        <v>6.5</v>
      </c>
      <c r="P580" s="17">
        <f t="shared" si="86"/>
        <v>12.6</v>
      </c>
      <c r="Q580" s="17">
        <f t="shared" si="87"/>
        <v>15.5</v>
      </c>
      <c r="R580" s="18">
        <v>12.6</v>
      </c>
      <c r="S580" s="18">
        <v>15.5</v>
      </c>
      <c r="T580" s="18">
        <v>4.4000000000000004</v>
      </c>
      <c r="U580" s="56">
        <v>6.5</v>
      </c>
    </row>
    <row r="581" spans="1:21" x14ac:dyDescent="0.25">
      <c r="A581" s="49">
        <f t="shared" si="88"/>
        <v>2019</v>
      </c>
      <c r="B581" s="50">
        <f t="shared" si="82"/>
        <v>2</v>
      </c>
      <c r="C581" s="50">
        <f t="shared" si="83"/>
        <v>25</v>
      </c>
      <c r="D581" s="50">
        <f t="shared" si="89"/>
        <v>3</v>
      </c>
      <c r="E581" s="51">
        <f t="shared" si="90"/>
        <v>43521.124999998596</v>
      </c>
      <c r="F581" s="63">
        <v>3.7</v>
      </c>
      <c r="G581" s="17" t="s">
        <v>27</v>
      </c>
      <c r="H581" s="58">
        <v>6.4</v>
      </c>
      <c r="I581" s="67">
        <v>12</v>
      </c>
      <c r="J581" s="17" t="s">
        <v>27</v>
      </c>
      <c r="K581" s="71">
        <v>15.7</v>
      </c>
      <c r="N581" s="23">
        <f t="shared" si="84"/>
        <v>3.7</v>
      </c>
      <c r="O581" s="23">
        <f t="shared" si="85"/>
        <v>6.4</v>
      </c>
      <c r="P581" s="17">
        <f t="shared" si="86"/>
        <v>12</v>
      </c>
      <c r="Q581" s="17">
        <f t="shared" si="87"/>
        <v>15.7</v>
      </c>
      <c r="R581" s="18">
        <v>12</v>
      </c>
      <c r="S581" s="18">
        <v>15.7</v>
      </c>
      <c r="T581" s="18">
        <v>3.7</v>
      </c>
      <c r="U581" s="56">
        <v>6.4</v>
      </c>
    </row>
    <row r="582" spans="1:21" x14ac:dyDescent="0.25">
      <c r="A582" s="49">
        <f t="shared" si="88"/>
        <v>2019</v>
      </c>
      <c r="B582" s="50">
        <f t="shared" si="82"/>
        <v>2</v>
      </c>
      <c r="C582" s="50">
        <f t="shared" si="83"/>
        <v>25</v>
      </c>
      <c r="D582" s="50">
        <f t="shared" si="89"/>
        <v>4</v>
      </c>
      <c r="E582" s="51">
        <f t="shared" si="90"/>
        <v>43521.16666666526</v>
      </c>
      <c r="F582" s="63">
        <v>6</v>
      </c>
      <c r="G582" s="17" t="s">
        <v>27</v>
      </c>
      <c r="H582" s="58">
        <v>6.4</v>
      </c>
      <c r="I582" s="67">
        <v>15</v>
      </c>
      <c r="J582" s="17" t="s">
        <v>27</v>
      </c>
      <c r="K582" s="71">
        <v>15.8</v>
      </c>
      <c r="N582" s="23">
        <f t="shared" si="84"/>
        <v>6</v>
      </c>
      <c r="O582" s="23">
        <f t="shared" si="85"/>
        <v>6.4</v>
      </c>
      <c r="P582" s="17">
        <f t="shared" si="86"/>
        <v>15</v>
      </c>
      <c r="Q582" s="17">
        <f t="shared" si="87"/>
        <v>15.8</v>
      </c>
      <c r="R582" s="18">
        <v>15</v>
      </c>
      <c r="S582" s="18">
        <v>15.8</v>
      </c>
      <c r="T582" s="18">
        <v>6</v>
      </c>
      <c r="U582" s="56">
        <v>6.4</v>
      </c>
    </row>
    <row r="583" spans="1:21" x14ac:dyDescent="0.25">
      <c r="A583" s="49">
        <f t="shared" si="88"/>
        <v>2019</v>
      </c>
      <c r="B583" s="50">
        <f t="shared" si="82"/>
        <v>2</v>
      </c>
      <c r="C583" s="50">
        <f t="shared" si="83"/>
        <v>25</v>
      </c>
      <c r="D583" s="50">
        <f t="shared" si="89"/>
        <v>5</v>
      </c>
      <c r="E583" s="51">
        <f t="shared" si="90"/>
        <v>43521.208333331924</v>
      </c>
      <c r="F583" s="63">
        <v>8.6</v>
      </c>
      <c r="G583" s="17" t="s">
        <v>27</v>
      </c>
      <c r="H583" s="58">
        <v>6.4</v>
      </c>
      <c r="I583" s="67">
        <v>17.5</v>
      </c>
      <c r="J583" s="17" t="s">
        <v>27</v>
      </c>
      <c r="K583" s="71">
        <v>16.100000000000001</v>
      </c>
      <c r="N583" s="23">
        <f t="shared" si="84"/>
        <v>8.6</v>
      </c>
      <c r="O583" s="23">
        <f t="shared" si="85"/>
        <v>6.4</v>
      </c>
      <c r="P583" s="17">
        <f t="shared" si="86"/>
        <v>17.5</v>
      </c>
      <c r="Q583" s="17">
        <f t="shared" si="87"/>
        <v>16.100000000000001</v>
      </c>
      <c r="R583" s="18">
        <v>17.5</v>
      </c>
      <c r="S583" s="18">
        <v>16.100000000000001</v>
      </c>
      <c r="T583" s="18">
        <v>8.6</v>
      </c>
      <c r="U583" s="56">
        <v>6.4</v>
      </c>
    </row>
    <row r="584" spans="1:21" x14ac:dyDescent="0.25">
      <c r="A584" s="49">
        <f t="shared" si="88"/>
        <v>2019</v>
      </c>
      <c r="B584" s="50">
        <f t="shared" si="82"/>
        <v>2</v>
      </c>
      <c r="C584" s="50">
        <f t="shared" si="83"/>
        <v>25</v>
      </c>
      <c r="D584" s="50">
        <f t="shared" si="89"/>
        <v>6</v>
      </c>
      <c r="E584" s="51">
        <f t="shared" si="90"/>
        <v>43521.249999998588</v>
      </c>
      <c r="F584" s="63">
        <v>4.7</v>
      </c>
      <c r="G584" s="17" t="s">
        <v>27</v>
      </c>
      <c r="H584" s="58">
        <v>6.5</v>
      </c>
      <c r="I584" s="67">
        <v>17.8</v>
      </c>
      <c r="J584" s="17" t="s">
        <v>27</v>
      </c>
      <c r="K584" s="71">
        <v>16.600000000000001</v>
      </c>
      <c r="N584" s="23">
        <f t="shared" si="84"/>
        <v>4.7</v>
      </c>
      <c r="O584" s="23">
        <f t="shared" si="85"/>
        <v>6.5</v>
      </c>
      <c r="P584" s="17">
        <f t="shared" si="86"/>
        <v>17.8</v>
      </c>
      <c r="Q584" s="17">
        <f t="shared" si="87"/>
        <v>16.600000000000001</v>
      </c>
      <c r="R584" s="18">
        <v>17.8</v>
      </c>
      <c r="S584" s="18">
        <v>16.600000000000001</v>
      </c>
      <c r="T584" s="18">
        <v>4.7</v>
      </c>
      <c r="U584" s="56">
        <v>6.5</v>
      </c>
    </row>
    <row r="585" spans="1:21" x14ac:dyDescent="0.25">
      <c r="A585" s="49">
        <f t="shared" si="88"/>
        <v>2019</v>
      </c>
      <c r="B585" s="50">
        <f t="shared" si="82"/>
        <v>2</v>
      </c>
      <c r="C585" s="50">
        <f t="shared" si="83"/>
        <v>25</v>
      </c>
      <c r="D585" s="50">
        <f t="shared" si="89"/>
        <v>7</v>
      </c>
      <c r="E585" s="51">
        <f t="shared" si="90"/>
        <v>43521.291666665253</v>
      </c>
      <c r="F585" s="63">
        <v>8.5</v>
      </c>
      <c r="G585" s="17" t="s">
        <v>27</v>
      </c>
      <c r="H585" s="58">
        <v>6.6</v>
      </c>
      <c r="I585" s="67">
        <v>33.299999999999997</v>
      </c>
      <c r="J585" s="17" t="s">
        <v>27</v>
      </c>
      <c r="K585" s="71">
        <v>17.5</v>
      </c>
      <c r="N585" s="23">
        <f t="shared" si="84"/>
        <v>8.5</v>
      </c>
      <c r="O585" s="23">
        <f t="shared" si="85"/>
        <v>6.6</v>
      </c>
      <c r="P585" s="17">
        <f t="shared" si="86"/>
        <v>33.299999999999997</v>
      </c>
      <c r="Q585" s="17">
        <f t="shared" si="87"/>
        <v>17.5</v>
      </c>
      <c r="R585" s="18">
        <v>33.299999999999997</v>
      </c>
      <c r="S585" s="18">
        <v>17.5</v>
      </c>
      <c r="T585" s="18">
        <v>8.5</v>
      </c>
      <c r="U585" s="56">
        <v>6.6</v>
      </c>
    </row>
    <row r="586" spans="1:21" x14ac:dyDescent="0.25">
      <c r="A586" s="49">
        <f t="shared" si="88"/>
        <v>2019</v>
      </c>
      <c r="B586" s="50">
        <f t="shared" si="82"/>
        <v>2</v>
      </c>
      <c r="C586" s="50">
        <f t="shared" si="83"/>
        <v>25</v>
      </c>
      <c r="D586" s="50">
        <f t="shared" si="89"/>
        <v>8</v>
      </c>
      <c r="E586" s="51">
        <f t="shared" si="90"/>
        <v>43521.333333331917</v>
      </c>
      <c r="F586" s="63">
        <v>10.3</v>
      </c>
      <c r="G586" s="17" t="s">
        <v>27</v>
      </c>
      <c r="H586" s="58">
        <v>6.8</v>
      </c>
      <c r="I586" s="67">
        <v>33.200000000000003</v>
      </c>
      <c r="J586" s="17" t="s">
        <v>27</v>
      </c>
      <c r="K586" s="71">
        <v>18.5</v>
      </c>
      <c r="N586" s="23">
        <f t="shared" si="84"/>
        <v>10.3</v>
      </c>
      <c r="O586" s="23">
        <f t="shared" si="85"/>
        <v>6.8</v>
      </c>
      <c r="P586" s="17">
        <f t="shared" si="86"/>
        <v>33.200000000000003</v>
      </c>
      <c r="Q586" s="17">
        <f t="shared" si="87"/>
        <v>18.5</v>
      </c>
      <c r="R586" s="18">
        <v>33.200000000000003</v>
      </c>
      <c r="S586" s="18">
        <v>18.5</v>
      </c>
      <c r="T586" s="18">
        <v>10.3</v>
      </c>
      <c r="U586" s="56">
        <v>6.8</v>
      </c>
    </row>
    <row r="587" spans="1:21" x14ac:dyDescent="0.25">
      <c r="A587" s="49">
        <f t="shared" si="88"/>
        <v>2019</v>
      </c>
      <c r="B587" s="50">
        <f t="shared" si="82"/>
        <v>2</v>
      </c>
      <c r="C587" s="50">
        <f t="shared" si="83"/>
        <v>25</v>
      </c>
      <c r="D587" s="50">
        <f t="shared" si="89"/>
        <v>9</v>
      </c>
      <c r="E587" s="51">
        <f t="shared" si="90"/>
        <v>43521.374999998581</v>
      </c>
      <c r="F587" s="63">
        <v>7.2</v>
      </c>
      <c r="G587" s="17" t="s">
        <v>27</v>
      </c>
      <c r="H587" s="58">
        <v>6.9</v>
      </c>
      <c r="I587" s="67">
        <v>25.5</v>
      </c>
      <c r="J587" s="17" t="s">
        <v>27</v>
      </c>
      <c r="K587" s="71">
        <v>19</v>
      </c>
      <c r="N587" s="23">
        <f t="shared" si="84"/>
        <v>7.2</v>
      </c>
      <c r="O587" s="23">
        <f t="shared" si="85"/>
        <v>6.9</v>
      </c>
      <c r="P587" s="17">
        <f t="shared" si="86"/>
        <v>25.5</v>
      </c>
      <c r="Q587" s="17">
        <f t="shared" si="87"/>
        <v>19</v>
      </c>
      <c r="R587" s="18">
        <v>25.5</v>
      </c>
      <c r="S587" s="18">
        <v>19</v>
      </c>
      <c r="T587" s="18">
        <v>7.2</v>
      </c>
      <c r="U587" s="56">
        <v>6.9</v>
      </c>
    </row>
    <row r="588" spans="1:21" x14ac:dyDescent="0.25">
      <c r="A588" s="49">
        <f t="shared" si="88"/>
        <v>2019</v>
      </c>
      <c r="B588" s="50">
        <f t="shared" si="82"/>
        <v>2</v>
      </c>
      <c r="C588" s="50">
        <f t="shared" si="83"/>
        <v>25</v>
      </c>
      <c r="D588" s="50">
        <f t="shared" si="89"/>
        <v>10</v>
      </c>
      <c r="E588" s="51">
        <f t="shared" si="90"/>
        <v>43521.416666665245</v>
      </c>
      <c r="F588" s="63">
        <v>7.3</v>
      </c>
      <c r="G588" s="17" t="s">
        <v>27</v>
      </c>
      <c r="H588" s="58">
        <v>7</v>
      </c>
      <c r="I588" s="67">
        <v>20.6</v>
      </c>
      <c r="J588" s="17" t="s">
        <v>27</v>
      </c>
      <c r="K588" s="71">
        <v>19.5</v>
      </c>
      <c r="N588" s="23">
        <f t="shared" si="84"/>
        <v>7.3</v>
      </c>
      <c r="O588" s="23">
        <f t="shared" si="85"/>
        <v>7</v>
      </c>
      <c r="P588" s="17">
        <f t="shared" si="86"/>
        <v>20.6</v>
      </c>
      <c r="Q588" s="17">
        <f t="shared" si="87"/>
        <v>19.5</v>
      </c>
      <c r="R588" s="18">
        <v>20.6</v>
      </c>
      <c r="S588" s="18">
        <v>19.5</v>
      </c>
      <c r="T588" s="18">
        <v>7.3</v>
      </c>
      <c r="U588" s="56">
        <v>7</v>
      </c>
    </row>
    <row r="589" spans="1:21" x14ac:dyDescent="0.25">
      <c r="A589" s="49">
        <f t="shared" si="88"/>
        <v>2019</v>
      </c>
      <c r="B589" s="50">
        <f t="shared" si="82"/>
        <v>2</v>
      </c>
      <c r="C589" s="50">
        <f t="shared" si="83"/>
        <v>25</v>
      </c>
      <c r="D589" s="50">
        <f t="shared" si="89"/>
        <v>11</v>
      </c>
      <c r="E589" s="51">
        <f t="shared" si="90"/>
        <v>43521.45833333191</v>
      </c>
      <c r="F589" s="63">
        <v>7.7</v>
      </c>
      <c r="G589" s="17" t="s">
        <v>27</v>
      </c>
      <c r="H589" s="58">
        <v>7</v>
      </c>
      <c r="I589" s="67">
        <v>15.1</v>
      </c>
      <c r="J589" s="17" t="s">
        <v>27</v>
      </c>
      <c r="K589" s="71">
        <v>19.399999999999999</v>
      </c>
      <c r="N589" s="23">
        <f t="shared" si="84"/>
        <v>7.7</v>
      </c>
      <c r="O589" s="23">
        <f t="shared" si="85"/>
        <v>7</v>
      </c>
      <c r="P589" s="17">
        <f t="shared" si="86"/>
        <v>15.1</v>
      </c>
      <c r="Q589" s="17">
        <f t="shared" si="87"/>
        <v>19.399999999999999</v>
      </c>
      <c r="R589" s="18">
        <v>15.1</v>
      </c>
      <c r="S589" s="18">
        <v>19.399999999999999</v>
      </c>
      <c r="T589" s="18">
        <v>7.7</v>
      </c>
      <c r="U589" s="56">
        <v>7</v>
      </c>
    </row>
    <row r="590" spans="1:21" x14ac:dyDescent="0.25">
      <c r="A590" s="49">
        <f t="shared" si="88"/>
        <v>2019</v>
      </c>
      <c r="B590" s="50">
        <f t="shared" si="82"/>
        <v>2</v>
      </c>
      <c r="C590" s="50">
        <f t="shared" si="83"/>
        <v>25</v>
      </c>
      <c r="D590" s="50">
        <f t="shared" si="89"/>
        <v>12</v>
      </c>
      <c r="E590" s="51">
        <f t="shared" si="90"/>
        <v>43521.499999998574</v>
      </c>
      <c r="F590" s="63">
        <v>4.3</v>
      </c>
      <c r="G590" s="17" t="s">
        <v>27</v>
      </c>
      <c r="H590" s="58">
        <v>7.1</v>
      </c>
      <c r="I590" s="67">
        <v>11.9</v>
      </c>
      <c r="J590" s="17" t="s">
        <v>27</v>
      </c>
      <c r="K590" s="71">
        <v>19.3</v>
      </c>
      <c r="N590" s="23">
        <f t="shared" si="84"/>
        <v>4.3</v>
      </c>
      <c r="O590" s="23">
        <f t="shared" si="85"/>
        <v>7.1</v>
      </c>
      <c r="P590" s="17">
        <f t="shared" si="86"/>
        <v>11.9</v>
      </c>
      <c r="Q590" s="17">
        <f t="shared" si="87"/>
        <v>19.3</v>
      </c>
      <c r="R590" s="18">
        <v>11.9</v>
      </c>
      <c r="S590" s="18">
        <v>19.3</v>
      </c>
      <c r="T590" s="18">
        <v>4.3</v>
      </c>
      <c r="U590" s="56">
        <v>7.1</v>
      </c>
    </row>
    <row r="591" spans="1:21" x14ac:dyDescent="0.25">
      <c r="A591" s="49">
        <f t="shared" si="88"/>
        <v>2019</v>
      </c>
      <c r="B591" s="50">
        <f t="shared" si="82"/>
        <v>2</v>
      </c>
      <c r="C591" s="50">
        <f t="shared" si="83"/>
        <v>25</v>
      </c>
      <c r="D591" s="50">
        <f t="shared" si="89"/>
        <v>13</v>
      </c>
      <c r="E591" s="51">
        <f t="shared" si="90"/>
        <v>43521.541666665238</v>
      </c>
      <c r="F591" s="63">
        <v>6.9</v>
      </c>
      <c r="G591" s="17" t="s">
        <v>27</v>
      </c>
      <c r="H591" s="58">
        <v>7.1</v>
      </c>
      <c r="I591" s="67">
        <v>15.1</v>
      </c>
      <c r="J591" s="17" t="s">
        <v>27</v>
      </c>
      <c r="K591" s="71">
        <v>19.100000000000001</v>
      </c>
      <c r="N591" s="23">
        <f t="shared" si="84"/>
        <v>6.9</v>
      </c>
      <c r="O591" s="23">
        <f t="shared" si="85"/>
        <v>7.1</v>
      </c>
      <c r="P591" s="17">
        <f t="shared" si="86"/>
        <v>15.1</v>
      </c>
      <c r="Q591" s="17">
        <f t="shared" si="87"/>
        <v>19.100000000000001</v>
      </c>
      <c r="R591" s="18">
        <v>15.1</v>
      </c>
      <c r="S591" s="18">
        <v>19.100000000000001</v>
      </c>
      <c r="T591" s="18">
        <v>6.9</v>
      </c>
      <c r="U591" s="56">
        <v>7.1</v>
      </c>
    </row>
    <row r="592" spans="1:21" x14ac:dyDescent="0.25">
      <c r="A592" s="49">
        <f t="shared" si="88"/>
        <v>2019</v>
      </c>
      <c r="B592" s="50">
        <f t="shared" si="82"/>
        <v>2</v>
      </c>
      <c r="C592" s="50">
        <f t="shared" si="83"/>
        <v>25</v>
      </c>
      <c r="D592" s="50">
        <f t="shared" si="89"/>
        <v>14</v>
      </c>
      <c r="E592" s="51">
        <f t="shared" si="90"/>
        <v>43521.583333331902</v>
      </c>
      <c r="F592" s="63">
        <v>9.1999999999999993</v>
      </c>
      <c r="G592" s="17" t="s">
        <v>27</v>
      </c>
      <c r="H592" s="58">
        <v>7.3</v>
      </c>
      <c r="I592" s="67">
        <v>17.899999999999999</v>
      </c>
      <c r="J592" s="17" t="s">
        <v>27</v>
      </c>
      <c r="K592" s="71">
        <v>19.2</v>
      </c>
      <c r="N592" s="23">
        <f t="shared" si="84"/>
        <v>9.1999999999999993</v>
      </c>
      <c r="O592" s="23">
        <f t="shared" si="85"/>
        <v>7.3</v>
      </c>
      <c r="P592" s="17">
        <f t="shared" si="86"/>
        <v>17.899999999999999</v>
      </c>
      <c r="Q592" s="17">
        <f t="shared" si="87"/>
        <v>19.2</v>
      </c>
      <c r="R592" s="18">
        <v>17.899999999999999</v>
      </c>
      <c r="S592" s="18">
        <v>19.2</v>
      </c>
      <c r="T592" s="18">
        <v>9.1999999999999993</v>
      </c>
      <c r="U592" s="56">
        <v>7.3</v>
      </c>
    </row>
    <row r="593" spans="1:21" x14ac:dyDescent="0.25">
      <c r="A593" s="49">
        <f t="shared" si="88"/>
        <v>2019</v>
      </c>
      <c r="B593" s="50">
        <f t="shared" si="82"/>
        <v>2</v>
      </c>
      <c r="C593" s="50">
        <f t="shared" si="83"/>
        <v>25</v>
      </c>
      <c r="D593" s="50">
        <f t="shared" si="89"/>
        <v>15</v>
      </c>
      <c r="E593" s="51">
        <f t="shared" si="90"/>
        <v>43521.624999998567</v>
      </c>
      <c r="F593" s="63">
        <v>11.2</v>
      </c>
      <c r="G593" s="17" t="s">
        <v>27</v>
      </c>
      <c r="H593" s="58">
        <v>7.4</v>
      </c>
      <c r="I593" s="67">
        <v>29</v>
      </c>
      <c r="J593" s="17" t="s">
        <v>27</v>
      </c>
      <c r="K593" s="71">
        <v>19.600000000000001</v>
      </c>
      <c r="N593" s="23">
        <f t="shared" si="84"/>
        <v>11.2</v>
      </c>
      <c r="O593" s="23">
        <f t="shared" si="85"/>
        <v>7.4</v>
      </c>
      <c r="P593" s="17">
        <f t="shared" si="86"/>
        <v>29</v>
      </c>
      <c r="Q593" s="17">
        <f t="shared" si="87"/>
        <v>19.600000000000001</v>
      </c>
      <c r="R593" s="18">
        <v>29</v>
      </c>
      <c r="S593" s="18">
        <v>19.600000000000001</v>
      </c>
      <c r="T593" s="18">
        <v>11.2</v>
      </c>
      <c r="U593" s="56">
        <v>7.4</v>
      </c>
    </row>
    <row r="594" spans="1:21" x14ac:dyDescent="0.25">
      <c r="A594" s="49">
        <f t="shared" si="88"/>
        <v>2019</v>
      </c>
      <c r="B594" s="50">
        <f t="shared" si="82"/>
        <v>2</v>
      </c>
      <c r="C594" s="50">
        <f t="shared" si="83"/>
        <v>25</v>
      </c>
      <c r="D594" s="50">
        <f t="shared" si="89"/>
        <v>16</v>
      </c>
      <c r="E594" s="51">
        <f t="shared" si="90"/>
        <v>43521.666666665231</v>
      </c>
      <c r="F594" s="63">
        <v>12.1</v>
      </c>
      <c r="G594" s="17" t="s">
        <v>27</v>
      </c>
      <c r="H594" s="58">
        <v>7.5</v>
      </c>
      <c r="I594" s="67">
        <v>23.9</v>
      </c>
      <c r="J594" s="17" t="s">
        <v>27</v>
      </c>
      <c r="K594" s="71">
        <v>19.8</v>
      </c>
      <c r="N594" s="23">
        <f t="shared" si="84"/>
        <v>12.1</v>
      </c>
      <c r="O594" s="23">
        <f t="shared" si="85"/>
        <v>7.5</v>
      </c>
      <c r="P594" s="17">
        <f t="shared" si="86"/>
        <v>23.9</v>
      </c>
      <c r="Q594" s="17">
        <f t="shared" si="87"/>
        <v>19.8</v>
      </c>
      <c r="R594" s="18">
        <v>23.9</v>
      </c>
      <c r="S594" s="18">
        <v>19.8</v>
      </c>
      <c r="T594" s="18">
        <v>12.1</v>
      </c>
      <c r="U594" s="56">
        <v>7.5</v>
      </c>
    </row>
    <row r="595" spans="1:21" x14ac:dyDescent="0.25">
      <c r="A595" s="49">
        <f t="shared" si="88"/>
        <v>2019</v>
      </c>
      <c r="B595" s="50">
        <f t="shared" si="82"/>
        <v>2</v>
      </c>
      <c r="C595" s="50">
        <f t="shared" si="83"/>
        <v>25</v>
      </c>
      <c r="D595" s="50">
        <f t="shared" si="89"/>
        <v>17</v>
      </c>
      <c r="E595" s="51">
        <f t="shared" si="90"/>
        <v>43521.708333331895</v>
      </c>
      <c r="F595" s="63">
        <v>11.1</v>
      </c>
      <c r="G595" s="17" t="s">
        <v>27</v>
      </c>
      <c r="H595" s="58">
        <v>7.8</v>
      </c>
      <c r="I595" s="67">
        <v>21.9</v>
      </c>
      <c r="J595" s="17" t="s">
        <v>27</v>
      </c>
      <c r="K595" s="71">
        <v>20.100000000000001</v>
      </c>
      <c r="N595" s="23">
        <f t="shared" si="84"/>
        <v>11.1</v>
      </c>
      <c r="O595" s="23">
        <f t="shared" si="85"/>
        <v>7.8</v>
      </c>
      <c r="P595" s="17">
        <f t="shared" si="86"/>
        <v>21.9</v>
      </c>
      <c r="Q595" s="17">
        <f t="shared" si="87"/>
        <v>20.100000000000001</v>
      </c>
      <c r="R595" s="18">
        <v>21.9</v>
      </c>
      <c r="S595" s="18">
        <v>20.100000000000001</v>
      </c>
      <c r="T595" s="18">
        <v>11.1</v>
      </c>
      <c r="U595" s="56">
        <v>7.8</v>
      </c>
    </row>
    <row r="596" spans="1:21" x14ac:dyDescent="0.25">
      <c r="A596" s="49">
        <f t="shared" si="88"/>
        <v>2019</v>
      </c>
      <c r="B596" s="50">
        <f t="shared" si="82"/>
        <v>2</v>
      </c>
      <c r="C596" s="50">
        <f t="shared" si="83"/>
        <v>25</v>
      </c>
      <c r="D596" s="50">
        <f t="shared" si="89"/>
        <v>18</v>
      </c>
      <c r="E596" s="51">
        <f t="shared" si="90"/>
        <v>43521.749999998559</v>
      </c>
      <c r="F596" s="63">
        <v>10.1</v>
      </c>
      <c r="G596" s="17" t="s">
        <v>27</v>
      </c>
      <c r="H596" s="58">
        <v>7.8</v>
      </c>
      <c r="I596" s="67">
        <v>22.5</v>
      </c>
      <c r="J596" s="17" t="s">
        <v>27</v>
      </c>
      <c r="K596" s="71">
        <v>20</v>
      </c>
      <c r="N596" s="23">
        <f t="shared" si="84"/>
        <v>10.1</v>
      </c>
      <c r="O596" s="23">
        <f t="shared" si="85"/>
        <v>7.8</v>
      </c>
      <c r="P596" s="17">
        <f t="shared" si="86"/>
        <v>22.5</v>
      </c>
      <c r="Q596" s="17">
        <f t="shared" si="87"/>
        <v>20</v>
      </c>
      <c r="R596" s="18">
        <v>22.5</v>
      </c>
      <c r="S596" s="18">
        <v>20</v>
      </c>
      <c r="T596" s="18">
        <v>10.1</v>
      </c>
      <c r="U596" s="56">
        <v>7.8</v>
      </c>
    </row>
    <row r="597" spans="1:21" x14ac:dyDescent="0.25">
      <c r="A597" s="49">
        <f t="shared" si="88"/>
        <v>2019</v>
      </c>
      <c r="B597" s="50">
        <f t="shared" si="82"/>
        <v>2</v>
      </c>
      <c r="C597" s="50">
        <f t="shared" si="83"/>
        <v>25</v>
      </c>
      <c r="D597" s="50">
        <f t="shared" si="89"/>
        <v>19</v>
      </c>
      <c r="E597" s="51">
        <f t="shared" si="90"/>
        <v>43521.791666665224</v>
      </c>
      <c r="F597" s="63">
        <v>7.2</v>
      </c>
      <c r="G597" s="17" t="s">
        <v>27</v>
      </c>
      <c r="H597" s="58">
        <v>7.8</v>
      </c>
      <c r="I597" s="67">
        <v>20.9</v>
      </c>
      <c r="J597" s="17" t="s">
        <v>27</v>
      </c>
      <c r="K597" s="71">
        <v>20</v>
      </c>
      <c r="N597" s="23">
        <f t="shared" si="84"/>
        <v>7.2</v>
      </c>
      <c r="O597" s="23">
        <f t="shared" si="85"/>
        <v>7.8</v>
      </c>
      <c r="P597" s="17">
        <f t="shared" si="86"/>
        <v>20.9</v>
      </c>
      <c r="Q597" s="17">
        <f t="shared" si="87"/>
        <v>20</v>
      </c>
      <c r="R597" s="18">
        <v>20.9</v>
      </c>
      <c r="S597" s="18">
        <v>20</v>
      </c>
      <c r="T597" s="18">
        <v>7.2</v>
      </c>
      <c r="U597" s="56">
        <v>7.8</v>
      </c>
    </row>
    <row r="598" spans="1:21" x14ac:dyDescent="0.25">
      <c r="A598" s="49">
        <f t="shared" si="88"/>
        <v>2019</v>
      </c>
      <c r="B598" s="50">
        <f t="shared" si="82"/>
        <v>2</v>
      </c>
      <c r="C598" s="50">
        <f t="shared" si="83"/>
        <v>25</v>
      </c>
      <c r="D598" s="50">
        <f t="shared" si="89"/>
        <v>20</v>
      </c>
      <c r="E598" s="51">
        <f t="shared" si="90"/>
        <v>43521.833333331888</v>
      </c>
      <c r="F598" s="63">
        <v>8.1</v>
      </c>
      <c r="G598" s="17" t="s">
        <v>27</v>
      </c>
      <c r="H598" s="58">
        <v>7.9</v>
      </c>
      <c r="I598" s="67">
        <v>22.1</v>
      </c>
      <c r="J598" s="17" t="s">
        <v>27</v>
      </c>
      <c r="K598" s="71">
        <v>20</v>
      </c>
      <c r="N598" s="23">
        <f t="shared" si="84"/>
        <v>8.1</v>
      </c>
      <c r="O598" s="23">
        <f t="shared" si="85"/>
        <v>7.9</v>
      </c>
      <c r="P598" s="17">
        <f t="shared" si="86"/>
        <v>22.1</v>
      </c>
      <c r="Q598" s="17">
        <f t="shared" si="87"/>
        <v>20</v>
      </c>
      <c r="R598" s="18">
        <v>22.1</v>
      </c>
      <c r="S598" s="18">
        <v>20</v>
      </c>
      <c r="T598" s="18">
        <v>8.1</v>
      </c>
      <c r="U598" s="56">
        <v>7.9</v>
      </c>
    </row>
    <row r="599" spans="1:21" x14ac:dyDescent="0.25">
      <c r="A599" s="49">
        <f t="shared" si="88"/>
        <v>2019</v>
      </c>
      <c r="B599" s="50">
        <f t="shared" si="82"/>
        <v>2</v>
      </c>
      <c r="C599" s="50">
        <f t="shared" si="83"/>
        <v>25</v>
      </c>
      <c r="D599" s="50">
        <f t="shared" si="89"/>
        <v>21</v>
      </c>
      <c r="E599" s="51">
        <f t="shared" si="90"/>
        <v>43521.874999998552</v>
      </c>
      <c r="F599" s="63">
        <v>3.9</v>
      </c>
      <c r="G599" s="17" t="s">
        <v>27</v>
      </c>
      <c r="H599" s="58">
        <v>7.4</v>
      </c>
      <c r="I599" s="67">
        <v>14.7</v>
      </c>
      <c r="J599" s="17" t="s">
        <v>27</v>
      </c>
      <c r="K599" s="71">
        <v>19.5</v>
      </c>
      <c r="N599" s="23">
        <f t="shared" si="84"/>
        <v>3.9</v>
      </c>
      <c r="O599" s="23">
        <f t="shared" si="85"/>
        <v>7.4</v>
      </c>
      <c r="P599" s="17">
        <f t="shared" si="86"/>
        <v>14.7</v>
      </c>
      <c r="Q599" s="17">
        <f t="shared" si="87"/>
        <v>19.5</v>
      </c>
      <c r="R599" s="18">
        <v>14.7</v>
      </c>
      <c r="S599" s="18">
        <v>19.5</v>
      </c>
      <c r="T599" s="18">
        <v>3.9</v>
      </c>
      <c r="U599" s="56">
        <v>7.4</v>
      </c>
    </row>
    <row r="600" spans="1:21" x14ac:dyDescent="0.25">
      <c r="A600" s="49">
        <f t="shared" si="88"/>
        <v>2019</v>
      </c>
      <c r="B600" s="50">
        <f t="shared" si="82"/>
        <v>2</v>
      </c>
      <c r="C600" s="50">
        <f t="shared" si="83"/>
        <v>25</v>
      </c>
      <c r="D600" s="50">
        <f t="shared" si="89"/>
        <v>22</v>
      </c>
      <c r="E600" s="51">
        <f t="shared" si="90"/>
        <v>43521.916666665216</v>
      </c>
      <c r="F600" s="63">
        <v>8.9</v>
      </c>
      <c r="G600" s="17" t="s">
        <v>27</v>
      </c>
      <c r="H600" s="58">
        <v>7.5</v>
      </c>
      <c r="I600" s="67">
        <v>18.8</v>
      </c>
      <c r="J600" s="17" t="s">
        <v>27</v>
      </c>
      <c r="K600" s="71">
        <v>19.5</v>
      </c>
      <c r="N600" s="23">
        <f t="shared" si="84"/>
        <v>8.9</v>
      </c>
      <c r="O600" s="23">
        <f t="shared" si="85"/>
        <v>7.5</v>
      </c>
      <c r="P600" s="17">
        <f t="shared" si="86"/>
        <v>18.8</v>
      </c>
      <c r="Q600" s="17">
        <f t="shared" si="87"/>
        <v>19.5</v>
      </c>
      <c r="R600" s="18">
        <v>18.8</v>
      </c>
      <c r="S600" s="18">
        <v>19.5</v>
      </c>
      <c r="T600" s="18">
        <v>8.9</v>
      </c>
      <c r="U600" s="56">
        <v>7.5</v>
      </c>
    </row>
    <row r="601" spans="1:21" x14ac:dyDescent="0.25">
      <c r="A601" s="49">
        <f t="shared" si="88"/>
        <v>2019</v>
      </c>
      <c r="B601" s="50">
        <f t="shared" si="82"/>
        <v>2</v>
      </c>
      <c r="C601" s="50">
        <f t="shared" si="83"/>
        <v>25</v>
      </c>
      <c r="D601" s="50">
        <f t="shared" si="89"/>
        <v>23</v>
      </c>
      <c r="E601" s="51">
        <f t="shared" si="90"/>
        <v>43521.958333331881</v>
      </c>
      <c r="F601" s="64">
        <v>4.5999999999999996</v>
      </c>
      <c r="G601" s="17" t="s">
        <v>27</v>
      </c>
      <c r="H601" s="59">
        <v>7.4</v>
      </c>
      <c r="I601" s="68">
        <v>12.5</v>
      </c>
      <c r="J601" s="17" t="s">
        <v>27</v>
      </c>
      <c r="K601" s="71">
        <v>19.399999999999999</v>
      </c>
      <c r="N601" s="23">
        <f t="shared" si="84"/>
        <v>4.5999999999999996</v>
      </c>
      <c r="O601" s="23">
        <f t="shared" si="85"/>
        <v>7.4</v>
      </c>
      <c r="P601" s="17">
        <f t="shared" si="86"/>
        <v>12.5</v>
      </c>
      <c r="Q601" s="17">
        <f t="shared" si="87"/>
        <v>19.399999999999999</v>
      </c>
      <c r="R601" s="18">
        <v>12.5</v>
      </c>
      <c r="S601" s="18">
        <v>19.399999999999999</v>
      </c>
      <c r="T601" s="18">
        <v>4.5999999999999996</v>
      </c>
      <c r="U601" s="56">
        <v>7.4</v>
      </c>
    </row>
    <row r="602" spans="1:21" x14ac:dyDescent="0.25">
      <c r="A602" s="49">
        <f t="shared" si="88"/>
        <v>2019</v>
      </c>
      <c r="B602" s="50">
        <f t="shared" si="82"/>
        <v>2</v>
      </c>
      <c r="C602" s="50">
        <f t="shared" si="83"/>
        <v>26</v>
      </c>
      <c r="D602" s="50">
        <f t="shared" si="89"/>
        <v>0</v>
      </c>
      <c r="E602" s="51">
        <f t="shared" si="90"/>
        <v>43521.999999998545</v>
      </c>
      <c r="F602" s="64">
        <v>2.2999999999999998</v>
      </c>
      <c r="G602" s="17" t="s">
        <v>27</v>
      </c>
      <c r="H602" s="59">
        <v>7.2</v>
      </c>
      <c r="I602" s="68">
        <v>12.3</v>
      </c>
      <c r="J602" s="17" t="s">
        <v>27</v>
      </c>
      <c r="K602" s="71">
        <v>19.2</v>
      </c>
      <c r="N602" s="23">
        <f t="shared" si="84"/>
        <v>2.2999999999999998</v>
      </c>
      <c r="O602" s="23">
        <f t="shared" si="85"/>
        <v>7.2</v>
      </c>
      <c r="P602" s="17">
        <f t="shared" si="86"/>
        <v>12.3</v>
      </c>
      <c r="Q602" s="17">
        <f t="shared" si="87"/>
        <v>19.2</v>
      </c>
      <c r="R602" s="18">
        <v>12.3</v>
      </c>
      <c r="S602" s="18">
        <v>19.2</v>
      </c>
      <c r="T602" s="18">
        <v>2.2999999999999998</v>
      </c>
      <c r="U602" s="56">
        <v>7.2</v>
      </c>
    </row>
    <row r="603" spans="1:21" x14ac:dyDescent="0.25">
      <c r="A603" s="49">
        <f t="shared" si="88"/>
        <v>2019</v>
      </c>
      <c r="B603" s="50">
        <f t="shared" ref="B603:B666" si="91">B602</f>
        <v>2</v>
      </c>
      <c r="C603" s="50">
        <f t="shared" ref="C603:C666" si="92">C579+1</f>
        <v>26</v>
      </c>
      <c r="D603" s="50">
        <f t="shared" si="89"/>
        <v>1</v>
      </c>
      <c r="E603" s="51">
        <f t="shared" si="90"/>
        <v>43522.041666665209</v>
      </c>
      <c r="F603" s="64">
        <v>-1.3</v>
      </c>
      <c r="G603" s="17" t="s">
        <v>27</v>
      </c>
      <c r="H603" s="59">
        <v>6.9</v>
      </c>
      <c r="I603" s="68">
        <v>5.4</v>
      </c>
      <c r="J603" s="17" t="s">
        <v>27</v>
      </c>
      <c r="K603" s="71">
        <v>18.7</v>
      </c>
      <c r="N603" s="23">
        <f t="shared" si="84"/>
        <v>-1.3</v>
      </c>
      <c r="O603" s="23">
        <f t="shared" si="85"/>
        <v>6.9</v>
      </c>
      <c r="P603" s="17">
        <f t="shared" si="86"/>
        <v>5.4</v>
      </c>
      <c r="Q603" s="17">
        <f t="shared" si="87"/>
        <v>18.7</v>
      </c>
      <c r="R603" s="18">
        <v>5.4</v>
      </c>
      <c r="S603" s="18">
        <v>18.7</v>
      </c>
      <c r="T603" s="18">
        <v>-1.3</v>
      </c>
      <c r="U603" s="56">
        <v>6.9</v>
      </c>
    </row>
    <row r="604" spans="1:21" x14ac:dyDescent="0.25">
      <c r="A604" s="49">
        <f t="shared" si="88"/>
        <v>2019</v>
      </c>
      <c r="B604" s="50">
        <f t="shared" si="91"/>
        <v>2</v>
      </c>
      <c r="C604" s="50">
        <f t="shared" si="92"/>
        <v>26</v>
      </c>
      <c r="D604" s="50">
        <f t="shared" si="89"/>
        <v>2</v>
      </c>
      <c r="E604" s="51">
        <f t="shared" si="90"/>
        <v>43522.083333331873</v>
      </c>
      <c r="F604" s="64">
        <v>2.6</v>
      </c>
      <c r="G604" s="17" t="s">
        <v>27</v>
      </c>
      <c r="H604" s="59">
        <v>6.8</v>
      </c>
      <c r="I604" s="68">
        <v>5</v>
      </c>
      <c r="J604" s="17" t="s">
        <v>27</v>
      </c>
      <c r="K604" s="71">
        <v>18.399999999999999</v>
      </c>
      <c r="N604" s="23">
        <f t="shared" si="84"/>
        <v>2.6</v>
      </c>
      <c r="O604" s="23">
        <f t="shared" si="85"/>
        <v>6.8</v>
      </c>
      <c r="P604" s="17">
        <f t="shared" si="86"/>
        <v>5</v>
      </c>
      <c r="Q604" s="17">
        <f t="shared" si="87"/>
        <v>18.399999999999999</v>
      </c>
      <c r="R604" s="18">
        <v>5</v>
      </c>
      <c r="S604" s="18">
        <v>18.399999999999999</v>
      </c>
      <c r="T604" s="18">
        <v>2.6</v>
      </c>
      <c r="U604" s="56">
        <v>6.8</v>
      </c>
    </row>
    <row r="605" spans="1:21" x14ac:dyDescent="0.25">
      <c r="A605" s="49">
        <f t="shared" si="88"/>
        <v>2019</v>
      </c>
      <c r="B605" s="50">
        <f t="shared" si="91"/>
        <v>2</v>
      </c>
      <c r="C605" s="50">
        <f t="shared" si="92"/>
        <v>26</v>
      </c>
      <c r="D605" s="50">
        <f t="shared" si="89"/>
        <v>3</v>
      </c>
      <c r="E605" s="51">
        <f t="shared" si="90"/>
        <v>43522.124999998538</v>
      </c>
      <c r="F605" s="64">
        <v>4.9000000000000004</v>
      </c>
      <c r="G605" s="17" t="s">
        <v>27</v>
      </c>
      <c r="H605" s="59">
        <v>6.8</v>
      </c>
      <c r="I605" s="68">
        <v>7.8</v>
      </c>
      <c r="J605" s="17" t="s">
        <v>27</v>
      </c>
      <c r="K605" s="71">
        <v>18.100000000000001</v>
      </c>
      <c r="N605" s="23">
        <f t="shared" si="84"/>
        <v>4.9000000000000004</v>
      </c>
      <c r="O605" s="23">
        <f t="shared" si="85"/>
        <v>6.8</v>
      </c>
      <c r="P605" s="17">
        <f t="shared" si="86"/>
        <v>7.8</v>
      </c>
      <c r="Q605" s="17">
        <f t="shared" si="87"/>
        <v>18.100000000000001</v>
      </c>
      <c r="R605" s="18">
        <v>7.8</v>
      </c>
      <c r="S605" s="18">
        <v>18.100000000000001</v>
      </c>
      <c r="T605" s="18">
        <v>4.9000000000000004</v>
      </c>
      <c r="U605" s="56">
        <v>6.8</v>
      </c>
    </row>
    <row r="606" spans="1:21" x14ac:dyDescent="0.25">
      <c r="A606" s="49">
        <f t="shared" si="88"/>
        <v>2019</v>
      </c>
      <c r="B606" s="50">
        <f t="shared" si="91"/>
        <v>2</v>
      </c>
      <c r="C606" s="50">
        <f t="shared" si="92"/>
        <v>26</v>
      </c>
      <c r="D606" s="50">
        <f t="shared" si="89"/>
        <v>4</v>
      </c>
      <c r="E606" s="51">
        <f t="shared" si="90"/>
        <v>43522.166666665202</v>
      </c>
      <c r="F606" s="64">
        <v>3.4</v>
      </c>
      <c r="G606" s="17" t="s">
        <v>27</v>
      </c>
      <c r="H606" s="59">
        <v>6.7</v>
      </c>
      <c r="I606" s="68">
        <v>17.2</v>
      </c>
      <c r="J606" s="17" t="s">
        <v>27</v>
      </c>
      <c r="K606" s="71">
        <v>18.100000000000001</v>
      </c>
      <c r="N606" s="23">
        <f t="shared" si="84"/>
        <v>3.4</v>
      </c>
      <c r="O606" s="23">
        <f t="shared" si="85"/>
        <v>6.7</v>
      </c>
      <c r="P606" s="17">
        <f t="shared" si="86"/>
        <v>17.2</v>
      </c>
      <c r="Q606" s="17">
        <f t="shared" si="87"/>
        <v>18.100000000000001</v>
      </c>
      <c r="R606" s="18">
        <v>17.2</v>
      </c>
      <c r="S606" s="18">
        <v>18.100000000000001</v>
      </c>
      <c r="T606" s="18">
        <v>3.4</v>
      </c>
      <c r="U606" s="56">
        <v>6.7</v>
      </c>
    </row>
    <row r="607" spans="1:21" x14ac:dyDescent="0.25">
      <c r="A607" s="49">
        <f t="shared" si="88"/>
        <v>2019</v>
      </c>
      <c r="B607" s="50">
        <f t="shared" si="91"/>
        <v>2</v>
      </c>
      <c r="C607" s="50">
        <f t="shared" si="92"/>
        <v>26</v>
      </c>
      <c r="D607" s="50">
        <f t="shared" si="89"/>
        <v>5</v>
      </c>
      <c r="E607" s="51">
        <f t="shared" si="90"/>
        <v>43522.208333331866</v>
      </c>
      <c r="F607" s="64">
        <v>6</v>
      </c>
      <c r="G607" s="17" t="s">
        <v>27</v>
      </c>
      <c r="H607" s="59">
        <v>6.6</v>
      </c>
      <c r="I607" s="68">
        <v>8.1</v>
      </c>
      <c r="J607" s="17" t="s">
        <v>27</v>
      </c>
      <c r="K607" s="71">
        <v>17.8</v>
      </c>
      <c r="N607" s="23">
        <f t="shared" si="84"/>
        <v>6</v>
      </c>
      <c r="O607" s="23">
        <f t="shared" si="85"/>
        <v>6.6</v>
      </c>
      <c r="P607" s="17">
        <f t="shared" si="86"/>
        <v>8.1</v>
      </c>
      <c r="Q607" s="17">
        <f t="shared" si="87"/>
        <v>17.8</v>
      </c>
      <c r="R607" s="18">
        <v>8.1</v>
      </c>
      <c r="S607" s="18">
        <v>17.8</v>
      </c>
      <c r="T607" s="18">
        <v>6</v>
      </c>
      <c r="U607" s="56">
        <v>6.6</v>
      </c>
    </row>
    <row r="608" spans="1:21" x14ac:dyDescent="0.25">
      <c r="A608" s="49">
        <f t="shared" si="88"/>
        <v>2019</v>
      </c>
      <c r="B608" s="50">
        <f t="shared" si="91"/>
        <v>2</v>
      </c>
      <c r="C608" s="50">
        <f t="shared" si="92"/>
        <v>26</v>
      </c>
      <c r="D608" s="50">
        <f t="shared" si="89"/>
        <v>6</v>
      </c>
      <c r="E608" s="51">
        <f t="shared" si="90"/>
        <v>43522.24999999853</v>
      </c>
      <c r="F608" s="64">
        <v>11.2</v>
      </c>
      <c r="G608" s="17" t="s">
        <v>27</v>
      </c>
      <c r="H608" s="59">
        <v>6.8</v>
      </c>
      <c r="I608" s="68">
        <v>55</v>
      </c>
      <c r="J608" s="17" t="s">
        <v>27</v>
      </c>
      <c r="K608" s="71">
        <v>19.2</v>
      </c>
      <c r="N608" s="23">
        <f t="shared" si="84"/>
        <v>11.2</v>
      </c>
      <c r="O608" s="23">
        <f t="shared" si="85"/>
        <v>6.8</v>
      </c>
      <c r="P608" s="17">
        <f t="shared" si="86"/>
        <v>55</v>
      </c>
      <c r="Q608" s="17">
        <f t="shared" si="87"/>
        <v>19.2</v>
      </c>
      <c r="R608" s="18">
        <v>55</v>
      </c>
      <c r="S608" s="18">
        <v>19.2</v>
      </c>
      <c r="T608" s="18">
        <v>11.2</v>
      </c>
      <c r="U608" s="56">
        <v>6.8</v>
      </c>
    </row>
    <row r="609" spans="1:21" x14ac:dyDescent="0.25">
      <c r="A609" s="49">
        <f t="shared" si="88"/>
        <v>2019</v>
      </c>
      <c r="B609" s="50">
        <f t="shared" si="91"/>
        <v>2</v>
      </c>
      <c r="C609" s="50">
        <f t="shared" si="92"/>
        <v>26</v>
      </c>
      <c r="D609" s="50">
        <f t="shared" si="89"/>
        <v>7</v>
      </c>
      <c r="E609" s="51">
        <f t="shared" si="90"/>
        <v>43522.291666665194</v>
      </c>
      <c r="F609" s="63">
        <v>15.7</v>
      </c>
      <c r="G609" s="17" t="s">
        <v>27</v>
      </c>
      <c r="H609" s="58">
        <v>7.1</v>
      </c>
      <c r="I609" s="67">
        <v>84.3</v>
      </c>
      <c r="J609" s="17" t="s">
        <v>27</v>
      </c>
      <c r="K609" s="71">
        <v>21.3</v>
      </c>
      <c r="N609" s="23">
        <f t="shared" si="84"/>
        <v>15.7</v>
      </c>
      <c r="O609" s="23">
        <f t="shared" si="85"/>
        <v>7.1</v>
      </c>
      <c r="P609" s="17">
        <f t="shared" si="86"/>
        <v>84.3</v>
      </c>
      <c r="Q609" s="17">
        <f t="shared" si="87"/>
        <v>21.3</v>
      </c>
      <c r="R609" s="18">
        <v>84.3</v>
      </c>
      <c r="S609" s="18">
        <v>21.3</v>
      </c>
      <c r="T609" s="18">
        <v>15.7</v>
      </c>
      <c r="U609" s="56">
        <v>7.1</v>
      </c>
    </row>
    <row r="610" spans="1:21" x14ac:dyDescent="0.25">
      <c r="A610" s="49">
        <f t="shared" si="88"/>
        <v>2019</v>
      </c>
      <c r="B610" s="50">
        <f t="shared" si="91"/>
        <v>2</v>
      </c>
      <c r="C610" s="50">
        <f t="shared" si="92"/>
        <v>26</v>
      </c>
      <c r="D610" s="50">
        <f t="shared" si="89"/>
        <v>8</v>
      </c>
      <c r="E610" s="51">
        <f t="shared" si="90"/>
        <v>43522.333333331859</v>
      </c>
      <c r="F610" s="64">
        <v>4.9000000000000004</v>
      </c>
      <c r="G610" s="17" t="s">
        <v>27</v>
      </c>
      <c r="H610" s="59">
        <v>7</v>
      </c>
      <c r="I610" s="68">
        <v>13.5</v>
      </c>
      <c r="J610" s="17" t="s">
        <v>27</v>
      </c>
      <c r="K610" s="71">
        <v>20.7</v>
      </c>
      <c r="N610" s="23">
        <f t="shared" si="84"/>
        <v>4.9000000000000004</v>
      </c>
      <c r="O610" s="23">
        <f t="shared" si="85"/>
        <v>7</v>
      </c>
      <c r="P610" s="17">
        <f t="shared" si="86"/>
        <v>13.5</v>
      </c>
      <c r="Q610" s="17">
        <f t="shared" si="87"/>
        <v>20.7</v>
      </c>
      <c r="R610" s="18">
        <v>13.5</v>
      </c>
      <c r="S610" s="18">
        <v>20.7</v>
      </c>
      <c r="T610" s="18">
        <v>4.9000000000000004</v>
      </c>
      <c r="U610" s="56">
        <v>7</v>
      </c>
    </row>
    <row r="611" spans="1:21" x14ac:dyDescent="0.25">
      <c r="A611" s="49">
        <f t="shared" si="88"/>
        <v>2019</v>
      </c>
      <c r="B611" s="50">
        <f t="shared" si="91"/>
        <v>2</v>
      </c>
      <c r="C611" s="50">
        <f t="shared" si="92"/>
        <v>26</v>
      </c>
      <c r="D611" s="50">
        <f t="shared" si="89"/>
        <v>9</v>
      </c>
      <c r="E611" s="51">
        <f t="shared" si="90"/>
        <v>43522.374999998523</v>
      </c>
      <c r="F611" s="64">
        <v>1.1000000000000001</v>
      </c>
      <c r="G611" s="17" t="s">
        <v>27</v>
      </c>
      <c r="H611" s="59">
        <v>6.7</v>
      </c>
      <c r="I611" s="68">
        <v>5.8</v>
      </c>
      <c r="J611" s="17" t="s">
        <v>27</v>
      </c>
      <c r="K611" s="71">
        <v>20</v>
      </c>
      <c r="N611" s="23">
        <f t="shared" si="84"/>
        <v>1.1000000000000001</v>
      </c>
      <c r="O611" s="23">
        <f t="shared" si="85"/>
        <v>6.7</v>
      </c>
      <c r="P611" s="17">
        <f t="shared" si="86"/>
        <v>5.8</v>
      </c>
      <c r="Q611" s="17">
        <f t="shared" si="87"/>
        <v>20</v>
      </c>
      <c r="R611" s="18">
        <v>5.8</v>
      </c>
      <c r="S611" s="18">
        <v>20</v>
      </c>
      <c r="T611" s="18">
        <v>1.1000000000000001</v>
      </c>
      <c r="U611" s="56">
        <v>6.7</v>
      </c>
    </row>
    <row r="612" spans="1:21" x14ac:dyDescent="0.25">
      <c r="A612" s="49">
        <f t="shared" si="88"/>
        <v>2019</v>
      </c>
      <c r="B612" s="50">
        <f t="shared" si="91"/>
        <v>2</v>
      </c>
      <c r="C612" s="50">
        <f t="shared" si="92"/>
        <v>26</v>
      </c>
      <c r="D612" s="50">
        <f t="shared" si="89"/>
        <v>10</v>
      </c>
      <c r="E612" s="51">
        <f t="shared" si="90"/>
        <v>43522.416666665187</v>
      </c>
      <c r="F612" s="64">
        <v>1.9</v>
      </c>
      <c r="G612" s="17" t="s">
        <v>27</v>
      </c>
      <c r="H612" s="59">
        <v>6.5</v>
      </c>
      <c r="I612" s="68">
        <v>7.4</v>
      </c>
      <c r="J612" s="17" t="s">
        <v>27</v>
      </c>
      <c r="K612" s="71">
        <v>19.5</v>
      </c>
      <c r="N612" s="23">
        <f t="shared" si="84"/>
        <v>1.9</v>
      </c>
      <c r="O612" s="23">
        <f t="shared" si="85"/>
        <v>6.5</v>
      </c>
      <c r="P612" s="17">
        <f t="shared" si="86"/>
        <v>7.4</v>
      </c>
      <c r="Q612" s="17">
        <f t="shared" si="87"/>
        <v>19.5</v>
      </c>
      <c r="R612" s="18">
        <v>7.4</v>
      </c>
      <c r="S612" s="18">
        <v>19.5</v>
      </c>
      <c r="T612" s="18">
        <v>1.9</v>
      </c>
      <c r="U612" s="56">
        <v>6.5</v>
      </c>
    </row>
    <row r="613" spans="1:21" x14ac:dyDescent="0.25">
      <c r="A613" s="49">
        <f t="shared" si="88"/>
        <v>2019</v>
      </c>
      <c r="B613" s="50">
        <f t="shared" si="91"/>
        <v>2</v>
      </c>
      <c r="C613" s="50">
        <f t="shared" si="92"/>
        <v>26</v>
      </c>
      <c r="D613" s="50">
        <f t="shared" si="89"/>
        <v>11</v>
      </c>
      <c r="E613" s="51">
        <f t="shared" si="90"/>
        <v>43522.458333331851</v>
      </c>
      <c r="F613" s="64">
        <v>5.2</v>
      </c>
      <c r="G613" s="17" t="s">
        <v>27</v>
      </c>
      <c r="H613" s="59">
        <v>6.5</v>
      </c>
      <c r="I613" s="68">
        <v>12.3</v>
      </c>
      <c r="J613" s="17" t="s">
        <v>27</v>
      </c>
      <c r="K613" s="71">
        <v>19.5</v>
      </c>
      <c r="N613" s="23">
        <f t="shared" si="84"/>
        <v>5.2</v>
      </c>
      <c r="O613" s="23">
        <f t="shared" si="85"/>
        <v>6.5</v>
      </c>
      <c r="P613" s="17">
        <f t="shared" si="86"/>
        <v>12.3</v>
      </c>
      <c r="Q613" s="17">
        <f t="shared" si="87"/>
        <v>19.5</v>
      </c>
      <c r="R613" s="18">
        <v>12.3</v>
      </c>
      <c r="S613" s="18">
        <v>19.5</v>
      </c>
      <c r="T613" s="18">
        <v>5.2</v>
      </c>
      <c r="U613" s="56">
        <v>6.5</v>
      </c>
    </row>
    <row r="614" spans="1:21" x14ac:dyDescent="0.25">
      <c r="A614" s="49">
        <f t="shared" si="88"/>
        <v>2019</v>
      </c>
      <c r="B614" s="50">
        <f t="shared" si="91"/>
        <v>2</v>
      </c>
      <c r="C614" s="50">
        <f t="shared" si="92"/>
        <v>26</v>
      </c>
      <c r="D614" s="50">
        <f t="shared" si="89"/>
        <v>12</v>
      </c>
      <c r="E614" s="51">
        <f t="shared" si="90"/>
        <v>43522.499999998516</v>
      </c>
      <c r="F614" s="64">
        <v>9</v>
      </c>
      <c r="G614" s="17" t="s">
        <v>27</v>
      </c>
      <c r="H614" s="59">
        <v>6.7</v>
      </c>
      <c r="I614" s="68">
        <v>16.899999999999999</v>
      </c>
      <c r="J614" s="17" t="s">
        <v>27</v>
      </c>
      <c r="K614" s="71">
        <v>19.8</v>
      </c>
      <c r="N614" s="23">
        <f t="shared" si="84"/>
        <v>9</v>
      </c>
      <c r="O614" s="23">
        <f t="shared" si="85"/>
        <v>6.7</v>
      </c>
      <c r="P614" s="17">
        <f t="shared" si="86"/>
        <v>16.899999999999999</v>
      </c>
      <c r="Q614" s="17">
        <f t="shared" si="87"/>
        <v>19.8</v>
      </c>
      <c r="R614" s="18">
        <v>16.899999999999999</v>
      </c>
      <c r="S614" s="18">
        <v>19.8</v>
      </c>
      <c r="T614" s="18">
        <v>9</v>
      </c>
      <c r="U614" s="56">
        <v>6.7</v>
      </c>
    </row>
    <row r="615" spans="1:21" x14ac:dyDescent="0.25">
      <c r="A615" s="49">
        <f t="shared" si="88"/>
        <v>2019</v>
      </c>
      <c r="B615" s="50">
        <f t="shared" si="91"/>
        <v>2</v>
      </c>
      <c r="C615" s="50">
        <f t="shared" si="92"/>
        <v>26</v>
      </c>
      <c r="D615" s="50">
        <f t="shared" si="89"/>
        <v>13</v>
      </c>
      <c r="E615" s="51">
        <f t="shared" si="90"/>
        <v>43522.54166666518</v>
      </c>
      <c r="F615" s="64">
        <v>5.9</v>
      </c>
      <c r="G615" s="17" t="s">
        <v>27</v>
      </c>
      <c r="H615" s="59">
        <v>6.7</v>
      </c>
      <c r="I615" s="68">
        <v>10.9</v>
      </c>
      <c r="J615" s="17" t="s">
        <v>27</v>
      </c>
      <c r="K615" s="71">
        <v>19.7</v>
      </c>
      <c r="N615" s="23">
        <f t="shared" si="84"/>
        <v>5.9</v>
      </c>
      <c r="O615" s="23">
        <f t="shared" si="85"/>
        <v>6.7</v>
      </c>
      <c r="P615" s="17">
        <f t="shared" si="86"/>
        <v>10.9</v>
      </c>
      <c r="Q615" s="17">
        <f t="shared" si="87"/>
        <v>19.7</v>
      </c>
      <c r="R615" s="18">
        <v>10.9</v>
      </c>
      <c r="S615" s="18">
        <v>19.7</v>
      </c>
      <c r="T615" s="18">
        <v>5.9</v>
      </c>
      <c r="U615" s="56">
        <v>6.7</v>
      </c>
    </row>
    <row r="616" spans="1:21" x14ac:dyDescent="0.25">
      <c r="A616" s="49">
        <f t="shared" si="88"/>
        <v>2019</v>
      </c>
      <c r="B616" s="50">
        <f t="shared" si="91"/>
        <v>2</v>
      </c>
      <c r="C616" s="50">
        <f t="shared" si="92"/>
        <v>26</v>
      </c>
      <c r="D616" s="50">
        <f t="shared" si="89"/>
        <v>14</v>
      </c>
      <c r="E616" s="51">
        <f t="shared" si="90"/>
        <v>43522.583333331844</v>
      </c>
      <c r="F616" s="64">
        <v>7.2</v>
      </c>
      <c r="G616" s="17" t="s">
        <v>27</v>
      </c>
      <c r="H616" s="59">
        <v>6.6</v>
      </c>
      <c r="I616" s="68">
        <v>13.3</v>
      </c>
      <c r="J616" s="17" t="s">
        <v>27</v>
      </c>
      <c r="K616" s="71">
        <v>19.5</v>
      </c>
      <c r="N616" s="23">
        <f t="shared" si="84"/>
        <v>7.2</v>
      </c>
      <c r="O616" s="23">
        <f t="shared" si="85"/>
        <v>6.6</v>
      </c>
      <c r="P616" s="17">
        <f t="shared" si="86"/>
        <v>13.3</v>
      </c>
      <c r="Q616" s="17">
        <f t="shared" si="87"/>
        <v>19.5</v>
      </c>
      <c r="R616" s="18">
        <v>13.3</v>
      </c>
      <c r="S616" s="18">
        <v>19.5</v>
      </c>
      <c r="T616" s="18">
        <v>7.2</v>
      </c>
      <c r="U616" s="56">
        <v>6.6</v>
      </c>
    </row>
    <row r="617" spans="1:21" x14ac:dyDescent="0.25">
      <c r="A617" s="49">
        <f t="shared" si="88"/>
        <v>2019</v>
      </c>
      <c r="B617" s="50">
        <f t="shared" si="91"/>
        <v>2</v>
      </c>
      <c r="C617" s="50">
        <f t="shared" si="92"/>
        <v>26</v>
      </c>
      <c r="D617" s="50">
        <f t="shared" si="89"/>
        <v>15</v>
      </c>
      <c r="E617" s="51">
        <f t="shared" si="90"/>
        <v>43522.624999998508</v>
      </c>
      <c r="F617" s="64">
        <v>6.4</v>
      </c>
      <c r="G617" s="17" t="s">
        <v>27</v>
      </c>
      <c r="H617" s="59">
        <v>6.5</v>
      </c>
      <c r="I617" s="68">
        <v>11.9</v>
      </c>
      <c r="J617" s="17" t="s">
        <v>27</v>
      </c>
      <c r="K617" s="71">
        <v>18.899999999999999</v>
      </c>
      <c r="N617" s="23">
        <f t="shared" si="84"/>
        <v>6.4</v>
      </c>
      <c r="O617" s="23">
        <f t="shared" si="85"/>
        <v>6.5</v>
      </c>
      <c r="P617" s="17">
        <f t="shared" si="86"/>
        <v>11.9</v>
      </c>
      <c r="Q617" s="17">
        <f t="shared" si="87"/>
        <v>18.899999999999999</v>
      </c>
      <c r="R617" s="18">
        <v>11.9</v>
      </c>
      <c r="S617" s="18">
        <v>18.899999999999999</v>
      </c>
      <c r="T617" s="18">
        <v>6.4</v>
      </c>
      <c r="U617" s="56">
        <v>6.5</v>
      </c>
    </row>
    <row r="618" spans="1:21" x14ac:dyDescent="0.25">
      <c r="A618" s="49">
        <f t="shared" si="88"/>
        <v>2019</v>
      </c>
      <c r="B618" s="50">
        <f t="shared" si="91"/>
        <v>2</v>
      </c>
      <c r="C618" s="50">
        <f t="shared" si="92"/>
        <v>26</v>
      </c>
      <c r="D618" s="50">
        <f t="shared" si="89"/>
        <v>16</v>
      </c>
      <c r="E618" s="51">
        <f t="shared" si="90"/>
        <v>43522.666666665173</v>
      </c>
      <c r="F618" s="64">
        <v>9.6</v>
      </c>
      <c r="G618" s="17" t="s">
        <v>27</v>
      </c>
      <c r="H618" s="59">
        <v>6.4</v>
      </c>
      <c r="I618" s="68">
        <v>15.2</v>
      </c>
      <c r="J618" s="17" t="s">
        <v>27</v>
      </c>
      <c r="K618" s="71">
        <v>18.600000000000001</v>
      </c>
      <c r="N618" s="23">
        <f t="shared" si="84"/>
        <v>9.6</v>
      </c>
      <c r="O618" s="23">
        <f t="shared" si="85"/>
        <v>6.4</v>
      </c>
      <c r="P618" s="17">
        <f t="shared" si="86"/>
        <v>15.2</v>
      </c>
      <c r="Q618" s="17">
        <f t="shared" si="87"/>
        <v>18.600000000000001</v>
      </c>
      <c r="R618" s="18">
        <v>15.2</v>
      </c>
      <c r="S618" s="18">
        <v>18.600000000000001</v>
      </c>
      <c r="T618" s="18">
        <v>9.6</v>
      </c>
      <c r="U618" s="56">
        <v>6.4</v>
      </c>
    </row>
    <row r="619" spans="1:21" x14ac:dyDescent="0.25">
      <c r="A619" s="49">
        <f t="shared" si="88"/>
        <v>2019</v>
      </c>
      <c r="B619" s="50">
        <f t="shared" si="91"/>
        <v>2</v>
      </c>
      <c r="C619" s="50">
        <f t="shared" si="92"/>
        <v>26</v>
      </c>
      <c r="D619" s="50">
        <f t="shared" si="89"/>
        <v>17</v>
      </c>
      <c r="E619" s="51">
        <f t="shared" si="90"/>
        <v>43522.708333331837</v>
      </c>
      <c r="F619" s="64">
        <v>8</v>
      </c>
      <c r="G619" s="17" t="s">
        <v>27</v>
      </c>
      <c r="H619" s="59">
        <v>6.2</v>
      </c>
      <c r="I619" s="68">
        <v>15.5</v>
      </c>
      <c r="J619" s="17" t="s">
        <v>27</v>
      </c>
      <c r="K619" s="71">
        <v>18.399999999999999</v>
      </c>
      <c r="N619" s="23">
        <f t="shared" si="84"/>
        <v>8</v>
      </c>
      <c r="O619" s="23">
        <f t="shared" si="85"/>
        <v>6.2</v>
      </c>
      <c r="P619" s="17">
        <f t="shared" si="86"/>
        <v>15.5</v>
      </c>
      <c r="Q619" s="17">
        <f t="shared" si="87"/>
        <v>18.399999999999999</v>
      </c>
      <c r="R619" s="18">
        <v>15.5</v>
      </c>
      <c r="S619" s="18">
        <v>18.399999999999999</v>
      </c>
      <c r="T619" s="18">
        <v>8</v>
      </c>
      <c r="U619" s="56">
        <v>6.2</v>
      </c>
    </row>
    <row r="620" spans="1:21" x14ac:dyDescent="0.25">
      <c r="A620" s="49">
        <f t="shared" si="88"/>
        <v>2019</v>
      </c>
      <c r="B620" s="50">
        <f t="shared" si="91"/>
        <v>2</v>
      </c>
      <c r="C620" s="50">
        <f t="shared" si="92"/>
        <v>26</v>
      </c>
      <c r="D620" s="50">
        <f t="shared" si="89"/>
        <v>18</v>
      </c>
      <c r="E620" s="51">
        <f t="shared" si="90"/>
        <v>43522.749999998501</v>
      </c>
      <c r="F620" s="64">
        <v>7.2</v>
      </c>
      <c r="G620" s="17" t="s">
        <v>27</v>
      </c>
      <c r="H620" s="59">
        <v>6.1</v>
      </c>
      <c r="I620" s="68">
        <v>14</v>
      </c>
      <c r="J620" s="17" t="s">
        <v>27</v>
      </c>
      <c r="K620" s="71">
        <v>18</v>
      </c>
      <c r="N620" s="23">
        <f t="shared" si="84"/>
        <v>7.2</v>
      </c>
      <c r="O620" s="23">
        <f t="shared" si="85"/>
        <v>6.1</v>
      </c>
      <c r="P620" s="17">
        <f t="shared" si="86"/>
        <v>14</v>
      </c>
      <c r="Q620" s="17">
        <f t="shared" si="87"/>
        <v>18</v>
      </c>
      <c r="R620" s="18">
        <v>14</v>
      </c>
      <c r="S620" s="18">
        <v>18</v>
      </c>
      <c r="T620" s="18">
        <v>7.2</v>
      </c>
      <c r="U620" s="56">
        <v>6.1</v>
      </c>
    </row>
    <row r="621" spans="1:21" x14ac:dyDescent="0.25">
      <c r="A621" s="49">
        <f t="shared" si="88"/>
        <v>2019</v>
      </c>
      <c r="B621" s="50">
        <f t="shared" si="91"/>
        <v>2</v>
      </c>
      <c r="C621" s="50">
        <f t="shared" si="92"/>
        <v>26</v>
      </c>
      <c r="D621" s="50">
        <f t="shared" si="89"/>
        <v>19</v>
      </c>
      <c r="E621" s="51">
        <f t="shared" si="90"/>
        <v>43522.791666665165</v>
      </c>
      <c r="F621" s="64">
        <v>8.1</v>
      </c>
      <c r="G621" s="17" t="s">
        <v>27</v>
      </c>
      <c r="H621" s="59">
        <v>6.1</v>
      </c>
      <c r="I621" s="68">
        <v>15.8</v>
      </c>
      <c r="J621" s="17" t="s">
        <v>27</v>
      </c>
      <c r="K621" s="71">
        <v>17.8</v>
      </c>
      <c r="N621" s="23">
        <f t="shared" si="84"/>
        <v>8.1</v>
      </c>
      <c r="O621" s="23">
        <f t="shared" si="85"/>
        <v>6.1</v>
      </c>
      <c r="P621" s="17">
        <f t="shared" si="86"/>
        <v>15.8</v>
      </c>
      <c r="Q621" s="17">
        <f t="shared" si="87"/>
        <v>17.8</v>
      </c>
      <c r="R621" s="18">
        <v>15.8</v>
      </c>
      <c r="S621" s="18">
        <v>17.8</v>
      </c>
      <c r="T621" s="18">
        <v>8.1</v>
      </c>
      <c r="U621" s="56">
        <v>6.1</v>
      </c>
    </row>
    <row r="622" spans="1:21" x14ac:dyDescent="0.25">
      <c r="A622" s="49">
        <f t="shared" si="88"/>
        <v>2019</v>
      </c>
      <c r="B622" s="50">
        <f t="shared" si="91"/>
        <v>2</v>
      </c>
      <c r="C622" s="50">
        <f t="shared" si="92"/>
        <v>26</v>
      </c>
      <c r="D622" s="50">
        <f t="shared" si="89"/>
        <v>20</v>
      </c>
      <c r="E622" s="51">
        <f t="shared" si="90"/>
        <v>43522.83333333183</v>
      </c>
      <c r="F622" s="64">
        <v>5.7</v>
      </c>
      <c r="G622" s="17" t="s">
        <v>27</v>
      </c>
      <c r="H622" s="59">
        <v>6</v>
      </c>
      <c r="I622" s="68">
        <v>14.5</v>
      </c>
      <c r="J622" s="17" t="s">
        <v>27</v>
      </c>
      <c r="K622" s="71">
        <v>17.3</v>
      </c>
      <c r="N622" s="23">
        <f t="shared" si="84"/>
        <v>5.7</v>
      </c>
      <c r="O622" s="23">
        <f t="shared" si="85"/>
        <v>6</v>
      </c>
      <c r="P622" s="17">
        <f t="shared" si="86"/>
        <v>14.5</v>
      </c>
      <c r="Q622" s="17">
        <f t="shared" si="87"/>
        <v>17.3</v>
      </c>
      <c r="R622" s="18">
        <v>14.5</v>
      </c>
      <c r="S622" s="18">
        <v>17.3</v>
      </c>
      <c r="T622" s="18">
        <v>5.7</v>
      </c>
      <c r="U622" s="56">
        <v>6</v>
      </c>
    </row>
    <row r="623" spans="1:21" x14ac:dyDescent="0.25">
      <c r="A623" s="49">
        <f t="shared" si="88"/>
        <v>2019</v>
      </c>
      <c r="B623" s="50">
        <f t="shared" si="91"/>
        <v>2</v>
      </c>
      <c r="C623" s="50">
        <f t="shared" si="92"/>
        <v>26</v>
      </c>
      <c r="D623" s="50">
        <f t="shared" si="89"/>
        <v>21</v>
      </c>
      <c r="E623" s="51">
        <f t="shared" si="90"/>
        <v>43522.874999998494</v>
      </c>
      <c r="F623" s="64">
        <v>6.8</v>
      </c>
      <c r="G623" s="17" t="s">
        <v>27</v>
      </c>
      <c r="H623" s="59">
        <v>6.1</v>
      </c>
      <c r="I623" s="68">
        <v>13.6</v>
      </c>
      <c r="J623" s="17" t="s">
        <v>27</v>
      </c>
      <c r="K623" s="71">
        <v>17.2</v>
      </c>
      <c r="N623" s="23">
        <f t="shared" si="84"/>
        <v>6.8</v>
      </c>
      <c r="O623" s="23">
        <f t="shared" si="85"/>
        <v>6.1</v>
      </c>
      <c r="P623" s="17">
        <f t="shared" si="86"/>
        <v>13.6</v>
      </c>
      <c r="Q623" s="17">
        <f t="shared" si="87"/>
        <v>17.2</v>
      </c>
      <c r="R623" s="18">
        <v>13.6</v>
      </c>
      <c r="S623" s="18">
        <v>17.2</v>
      </c>
      <c r="T623" s="18">
        <v>6.8</v>
      </c>
      <c r="U623" s="56">
        <v>6.1</v>
      </c>
    </row>
    <row r="624" spans="1:21" x14ac:dyDescent="0.25">
      <c r="A624" s="49">
        <f t="shared" si="88"/>
        <v>2019</v>
      </c>
      <c r="B624" s="50">
        <f t="shared" si="91"/>
        <v>2</v>
      </c>
      <c r="C624" s="50">
        <f t="shared" si="92"/>
        <v>26</v>
      </c>
      <c r="D624" s="50">
        <f t="shared" si="89"/>
        <v>22</v>
      </c>
      <c r="E624" s="51">
        <f t="shared" si="90"/>
        <v>43522.916666665158</v>
      </c>
      <c r="F624" s="64">
        <v>5.4</v>
      </c>
      <c r="G624" s="17" t="s">
        <v>27</v>
      </c>
      <c r="H624" s="59">
        <v>5.9</v>
      </c>
      <c r="I624" s="68">
        <v>14.6</v>
      </c>
      <c r="J624" s="17" t="s">
        <v>27</v>
      </c>
      <c r="K624" s="71">
        <v>17</v>
      </c>
      <c r="N624" s="23">
        <f t="shared" si="84"/>
        <v>5.4</v>
      </c>
      <c r="O624" s="23">
        <f t="shared" si="85"/>
        <v>5.9</v>
      </c>
      <c r="P624" s="17">
        <f t="shared" si="86"/>
        <v>14.6</v>
      </c>
      <c r="Q624" s="17">
        <f t="shared" si="87"/>
        <v>17</v>
      </c>
      <c r="R624" s="18">
        <v>14.6</v>
      </c>
      <c r="S624" s="18">
        <v>17</v>
      </c>
      <c r="T624" s="18">
        <v>5.4</v>
      </c>
      <c r="U624" s="56">
        <v>5.9</v>
      </c>
    </row>
    <row r="625" spans="1:21" x14ac:dyDescent="0.25">
      <c r="A625" s="49">
        <f t="shared" si="88"/>
        <v>2019</v>
      </c>
      <c r="B625" s="50">
        <f t="shared" si="91"/>
        <v>2</v>
      </c>
      <c r="C625" s="50">
        <f t="shared" si="92"/>
        <v>26</v>
      </c>
      <c r="D625" s="50">
        <f t="shared" si="89"/>
        <v>23</v>
      </c>
      <c r="E625" s="51">
        <f t="shared" si="90"/>
        <v>43522.958333331822</v>
      </c>
      <c r="F625" s="64">
        <v>5.8</v>
      </c>
      <c r="G625" s="17" t="s">
        <v>27</v>
      </c>
      <c r="H625" s="59">
        <v>6</v>
      </c>
      <c r="I625" s="68">
        <v>17.2</v>
      </c>
      <c r="J625" s="17" t="s">
        <v>27</v>
      </c>
      <c r="K625" s="71">
        <v>17.2</v>
      </c>
      <c r="N625" s="23">
        <f t="shared" si="84"/>
        <v>5.8</v>
      </c>
      <c r="O625" s="23">
        <f t="shared" si="85"/>
        <v>6</v>
      </c>
      <c r="P625" s="17">
        <f t="shared" si="86"/>
        <v>17.2</v>
      </c>
      <c r="Q625" s="17">
        <f t="shared" si="87"/>
        <v>17.2</v>
      </c>
      <c r="R625" s="18">
        <v>17.2</v>
      </c>
      <c r="S625" s="18">
        <v>17.2</v>
      </c>
      <c r="T625" s="18">
        <v>5.8</v>
      </c>
      <c r="U625" s="56">
        <v>6</v>
      </c>
    </row>
    <row r="626" spans="1:21" x14ac:dyDescent="0.25">
      <c r="A626" s="49">
        <f t="shared" si="88"/>
        <v>2019</v>
      </c>
      <c r="B626" s="50">
        <f t="shared" si="91"/>
        <v>2</v>
      </c>
      <c r="C626" s="50">
        <f t="shared" si="92"/>
        <v>27</v>
      </c>
      <c r="D626" s="50">
        <f t="shared" si="89"/>
        <v>0</v>
      </c>
      <c r="E626" s="51">
        <f t="shared" si="90"/>
        <v>43522.999999998487</v>
      </c>
      <c r="F626" s="64">
        <v>5.4</v>
      </c>
      <c r="G626" s="17" t="s">
        <v>27</v>
      </c>
      <c r="H626" s="59">
        <v>6.1</v>
      </c>
      <c r="I626" s="68">
        <v>19.899999999999999</v>
      </c>
      <c r="J626" s="17" t="s">
        <v>27</v>
      </c>
      <c r="K626" s="71">
        <v>17.399999999999999</v>
      </c>
      <c r="N626" s="23">
        <f t="shared" si="84"/>
        <v>5.4</v>
      </c>
      <c r="O626" s="23">
        <f t="shared" si="85"/>
        <v>6.1</v>
      </c>
      <c r="P626" s="17">
        <f t="shared" si="86"/>
        <v>19.899999999999999</v>
      </c>
      <c r="Q626" s="17">
        <f t="shared" si="87"/>
        <v>17.399999999999999</v>
      </c>
      <c r="R626" s="18">
        <v>19.899999999999999</v>
      </c>
      <c r="S626" s="18">
        <v>17.399999999999999</v>
      </c>
      <c r="T626" s="18">
        <v>5.4</v>
      </c>
      <c r="U626" s="56">
        <v>6.1</v>
      </c>
    </row>
    <row r="627" spans="1:21" x14ac:dyDescent="0.25">
      <c r="A627" s="49">
        <f t="shared" si="88"/>
        <v>2019</v>
      </c>
      <c r="B627" s="50">
        <f t="shared" si="91"/>
        <v>2</v>
      </c>
      <c r="C627" s="50">
        <f t="shared" si="92"/>
        <v>27</v>
      </c>
      <c r="D627" s="50">
        <f t="shared" si="89"/>
        <v>1</v>
      </c>
      <c r="E627" s="51">
        <f t="shared" si="90"/>
        <v>43523.041666665151</v>
      </c>
      <c r="F627" s="63">
        <v>2.2999999999999998</v>
      </c>
      <c r="G627" s="17" t="s">
        <v>27</v>
      </c>
      <c r="H627" s="58">
        <v>6.2</v>
      </c>
      <c r="I627" s="69">
        <v>13.9</v>
      </c>
      <c r="J627" s="17" t="s">
        <v>27</v>
      </c>
      <c r="K627" s="71">
        <v>17.7</v>
      </c>
      <c r="N627" s="23">
        <f t="shared" si="84"/>
        <v>2.2999999999999998</v>
      </c>
      <c r="O627" s="23">
        <f t="shared" si="85"/>
        <v>6.2</v>
      </c>
      <c r="P627" s="17">
        <f t="shared" si="86"/>
        <v>13.9</v>
      </c>
      <c r="Q627" s="17">
        <f t="shared" si="87"/>
        <v>17.7</v>
      </c>
      <c r="R627" s="18">
        <v>13.9</v>
      </c>
      <c r="S627" s="18">
        <v>17.7</v>
      </c>
      <c r="T627" s="18">
        <v>2.2999999999999998</v>
      </c>
      <c r="U627" s="56">
        <v>6.2</v>
      </c>
    </row>
    <row r="628" spans="1:21" x14ac:dyDescent="0.25">
      <c r="A628" s="49">
        <f t="shared" si="88"/>
        <v>2019</v>
      </c>
      <c r="B628" s="50">
        <f t="shared" si="91"/>
        <v>2</v>
      </c>
      <c r="C628" s="50">
        <f t="shared" si="92"/>
        <v>27</v>
      </c>
      <c r="D628" s="50">
        <f t="shared" si="89"/>
        <v>2</v>
      </c>
      <c r="E628" s="51">
        <f t="shared" si="90"/>
        <v>43523.083333331815</v>
      </c>
      <c r="F628" s="63">
        <v>5.4</v>
      </c>
      <c r="G628" s="17" t="s">
        <v>27</v>
      </c>
      <c r="H628" s="58">
        <v>6.3</v>
      </c>
      <c r="I628" s="70">
        <v>18</v>
      </c>
      <c r="J628" s="17" t="s">
        <v>27</v>
      </c>
      <c r="K628" s="71">
        <v>18.2</v>
      </c>
      <c r="N628" s="23">
        <f t="shared" si="84"/>
        <v>5.4</v>
      </c>
      <c r="O628" s="23">
        <f t="shared" si="85"/>
        <v>6.3</v>
      </c>
      <c r="P628" s="17">
        <f t="shared" si="86"/>
        <v>18</v>
      </c>
      <c r="Q628" s="17">
        <f t="shared" si="87"/>
        <v>18.2</v>
      </c>
      <c r="R628" s="18">
        <v>18</v>
      </c>
      <c r="S628" s="18">
        <v>18.2</v>
      </c>
      <c r="T628" s="18">
        <v>5.4</v>
      </c>
      <c r="U628" s="56">
        <v>6.3</v>
      </c>
    </row>
    <row r="629" spans="1:21" x14ac:dyDescent="0.25">
      <c r="A629" s="49">
        <f t="shared" si="88"/>
        <v>2019</v>
      </c>
      <c r="B629" s="50">
        <f t="shared" si="91"/>
        <v>2</v>
      </c>
      <c r="C629" s="50">
        <f t="shared" si="92"/>
        <v>27</v>
      </c>
      <c r="D629" s="50">
        <f t="shared" si="89"/>
        <v>3</v>
      </c>
      <c r="E629" s="51">
        <f t="shared" si="90"/>
        <v>43523.124999998479</v>
      </c>
      <c r="F629" s="63">
        <v>12.2</v>
      </c>
      <c r="G629" s="17" t="s">
        <v>27</v>
      </c>
      <c r="H629" s="58">
        <v>6.6</v>
      </c>
      <c r="I629" s="70">
        <v>48.5</v>
      </c>
      <c r="J629" s="17" t="s">
        <v>27</v>
      </c>
      <c r="K629" s="71">
        <v>19.8</v>
      </c>
      <c r="N629" s="23">
        <f t="shared" si="84"/>
        <v>12.2</v>
      </c>
      <c r="O629" s="23">
        <f t="shared" si="85"/>
        <v>6.6</v>
      </c>
      <c r="P629" s="17">
        <f t="shared" si="86"/>
        <v>48.5</v>
      </c>
      <c r="Q629" s="17">
        <f t="shared" si="87"/>
        <v>19.8</v>
      </c>
      <c r="R629" s="18">
        <v>48.5</v>
      </c>
      <c r="S629" s="18">
        <v>19.8</v>
      </c>
      <c r="T629" s="18">
        <v>12.2</v>
      </c>
      <c r="U629" s="56">
        <v>6.6</v>
      </c>
    </row>
    <row r="630" spans="1:21" x14ac:dyDescent="0.25">
      <c r="A630" s="49">
        <f t="shared" si="88"/>
        <v>2019</v>
      </c>
      <c r="B630" s="50">
        <f t="shared" si="91"/>
        <v>2</v>
      </c>
      <c r="C630" s="50">
        <f t="shared" si="92"/>
        <v>27</v>
      </c>
      <c r="D630" s="50">
        <f t="shared" si="89"/>
        <v>4</v>
      </c>
      <c r="E630" s="51">
        <f t="shared" si="90"/>
        <v>43523.166666665144</v>
      </c>
      <c r="F630" s="63">
        <v>10.1</v>
      </c>
      <c r="G630" s="17" t="s">
        <v>27</v>
      </c>
      <c r="H630" s="58">
        <v>6.8</v>
      </c>
      <c r="I630" s="70">
        <v>32.700000000000003</v>
      </c>
      <c r="J630" s="17" t="s">
        <v>27</v>
      </c>
      <c r="K630" s="71">
        <v>20.399999999999999</v>
      </c>
      <c r="N630" s="23">
        <f t="shared" si="84"/>
        <v>10.1</v>
      </c>
      <c r="O630" s="23">
        <f t="shared" si="85"/>
        <v>6.8</v>
      </c>
      <c r="P630" s="17">
        <f t="shared" si="86"/>
        <v>32.700000000000003</v>
      </c>
      <c r="Q630" s="17">
        <f t="shared" si="87"/>
        <v>20.399999999999999</v>
      </c>
      <c r="R630" s="18">
        <v>32.700000000000003</v>
      </c>
      <c r="S630" s="18">
        <v>20.399999999999999</v>
      </c>
      <c r="T630" s="18">
        <v>10.1</v>
      </c>
      <c r="U630" s="56">
        <v>6.8</v>
      </c>
    </row>
    <row r="631" spans="1:21" x14ac:dyDescent="0.25">
      <c r="A631" s="49">
        <f t="shared" si="88"/>
        <v>2019</v>
      </c>
      <c r="B631" s="50">
        <f t="shared" si="91"/>
        <v>2</v>
      </c>
      <c r="C631" s="50">
        <f t="shared" si="92"/>
        <v>27</v>
      </c>
      <c r="D631" s="50">
        <f t="shared" si="89"/>
        <v>5</v>
      </c>
      <c r="E631" s="51">
        <f t="shared" si="90"/>
        <v>43523.208333331808</v>
      </c>
      <c r="F631" s="63">
        <v>2.5</v>
      </c>
      <c r="G631" s="17" t="s">
        <v>27</v>
      </c>
      <c r="H631" s="58">
        <v>6.6</v>
      </c>
      <c r="I631" s="70">
        <v>15.6</v>
      </c>
      <c r="J631" s="17" t="s">
        <v>27</v>
      </c>
      <c r="K631" s="71">
        <v>20.5</v>
      </c>
      <c r="N631" s="23">
        <f t="shared" si="84"/>
        <v>2.5</v>
      </c>
      <c r="O631" s="23">
        <f t="shared" si="85"/>
        <v>6.6</v>
      </c>
      <c r="P631" s="17">
        <f t="shared" si="86"/>
        <v>15.6</v>
      </c>
      <c r="Q631" s="17">
        <f t="shared" si="87"/>
        <v>20.5</v>
      </c>
      <c r="R631" s="18">
        <v>15.6</v>
      </c>
      <c r="S631" s="18">
        <v>20.5</v>
      </c>
      <c r="T631" s="18">
        <v>2.5</v>
      </c>
      <c r="U631" s="56">
        <v>6.6</v>
      </c>
    </row>
    <row r="632" spans="1:21" x14ac:dyDescent="0.25">
      <c r="A632" s="49">
        <f t="shared" si="88"/>
        <v>2019</v>
      </c>
      <c r="B632" s="50">
        <f t="shared" si="91"/>
        <v>2</v>
      </c>
      <c r="C632" s="50">
        <f t="shared" si="92"/>
        <v>27</v>
      </c>
      <c r="D632" s="50">
        <f t="shared" si="89"/>
        <v>6</v>
      </c>
      <c r="E632" s="51">
        <f t="shared" si="90"/>
        <v>43523.249999998472</v>
      </c>
      <c r="F632" s="63">
        <v>17.399999999999999</v>
      </c>
      <c r="G632" s="17" t="s">
        <v>27</v>
      </c>
      <c r="H632" s="58">
        <v>6.9</v>
      </c>
      <c r="I632" s="70">
        <v>91.3</v>
      </c>
      <c r="J632" s="17" t="s">
        <v>27</v>
      </c>
      <c r="K632" s="71">
        <v>21.9</v>
      </c>
      <c r="N632" s="23">
        <f t="shared" si="84"/>
        <v>17.399999999999999</v>
      </c>
      <c r="O632" s="23">
        <f t="shared" si="85"/>
        <v>6.9</v>
      </c>
      <c r="P632" s="17">
        <f t="shared" si="86"/>
        <v>91.3</v>
      </c>
      <c r="Q632" s="17">
        <f t="shared" si="87"/>
        <v>21.9</v>
      </c>
      <c r="R632" s="18">
        <v>91.3</v>
      </c>
      <c r="S632" s="18">
        <v>21.9</v>
      </c>
      <c r="T632" s="18">
        <v>17.399999999999999</v>
      </c>
      <c r="U632" s="56">
        <v>6.9</v>
      </c>
    </row>
    <row r="633" spans="1:21" x14ac:dyDescent="0.25">
      <c r="A633" s="49">
        <f t="shared" si="88"/>
        <v>2019</v>
      </c>
      <c r="B633" s="50">
        <f t="shared" si="91"/>
        <v>2</v>
      </c>
      <c r="C633" s="50">
        <f t="shared" si="92"/>
        <v>27</v>
      </c>
      <c r="D633" s="50">
        <f t="shared" si="89"/>
        <v>7</v>
      </c>
      <c r="E633" s="51">
        <f t="shared" si="90"/>
        <v>43523.291666665136</v>
      </c>
      <c r="F633" s="63">
        <v>23.4</v>
      </c>
      <c r="G633" s="17" t="s">
        <v>27</v>
      </c>
      <c r="H633" s="58">
        <v>7.2</v>
      </c>
      <c r="I633" s="70">
        <v>123.6</v>
      </c>
      <c r="J633" s="17" t="s">
        <v>27</v>
      </c>
      <c r="K633" s="71">
        <v>23.5</v>
      </c>
      <c r="N633" s="23">
        <f t="shared" si="84"/>
        <v>23.4</v>
      </c>
      <c r="O633" s="23">
        <f t="shared" si="85"/>
        <v>7.2</v>
      </c>
      <c r="P633" s="17">
        <f t="shared" si="86"/>
        <v>123.6</v>
      </c>
      <c r="Q633" s="17">
        <f t="shared" si="87"/>
        <v>23.5</v>
      </c>
      <c r="R633" s="18">
        <v>123.6</v>
      </c>
      <c r="S633" s="18">
        <v>23.5</v>
      </c>
      <c r="T633" s="18">
        <v>23.4</v>
      </c>
      <c r="U633" s="56">
        <v>7.2</v>
      </c>
    </row>
    <row r="634" spans="1:21" x14ac:dyDescent="0.25">
      <c r="A634" s="49">
        <f t="shared" si="88"/>
        <v>2019</v>
      </c>
      <c r="B634" s="50">
        <f t="shared" si="91"/>
        <v>2</v>
      </c>
      <c r="C634" s="50">
        <f t="shared" si="92"/>
        <v>27</v>
      </c>
      <c r="D634" s="50">
        <f t="shared" si="89"/>
        <v>8</v>
      </c>
      <c r="E634" s="51">
        <f t="shared" si="90"/>
        <v>43523.333333331801</v>
      </c>
      <c r="F634" s="63">
        <v>19.3</v>
      </c>
      <c r="G634" s="17" t="s">
        <v>27</v>
      </c>
      <c r="H634" s="58">
        <v>7.9</v>
      </c>
      <c r="I634" s="70">
        <v>74.599999999999994</v>
      </c>
      <c r="J634" s="17" t="s">
        <v>27</v>
      </c>
      <c r="K634" s="71">
        <v>26.4</v>
      </c>
      <c r="N634" s="23">
        <f t="shared" si="84"/>
        <v>19.3</v>
      </c>
      <c r="O634" s="23">
        <f t="shared" si="85"/>
        <v>7.9</v>
      </c>
      <c r="P634" s="17">
        <f t="shared" si="86"/>
        <v>74.599999999999994</v>
      </c>
      <c r="Q634" s="17">
        <f t="shared" si="87"/>
        <v>26.4</v>
      </c>
      <c r="R634" s="18">
        <v>74.599999999999994</v>
      </c>
      <c r="S634" s="18">
        <v>26.4</v>
      </c>
      <c r="T634" s="18">
        <v>19.3</v>
      </c>
      <c r="U634" s="56">
        <v>7.9</v>
      </c>
    </row>
    <row r="635" spans="1:21" x14ac:dyDescent="0.25">
      <c r="A635" s="49">
        <f t="shared" si="88"/>
        <v>2019</v>
      </c>
      <c r="B635" s="50">
        <f t="shared" si="91"/>
        <v>2</v>
      </c>
      <c r="C635" s="50">
        <f t="shared" si="92"/>
        <v>27</v>
      </c>
      <c r="D635" s="50">
        <f t="shared" si="89"/>
        <v>9</v>
      </c>
      <c r="E635" s="51">
        <f t="shared" si="90"/>
        <v>43523.374999998465</v>
      </c>
      <c r="F635" s="63">
        <v>12.4</v>
      </c>
      <c r="G635" s="17" t="s">
        <v>27</v>
      </c>
      <c r="H635" s="58">
        <v>8.4</v>
      </c>
      <c r="I635" s="70">
        <v>39.6</v>
      </c>
      <c r="J635" s="17" t="s">
        <v>27</v>
      </c>
      <c r="K635" s="71">
        <v>28</v>
      </c>
      <c r="N635" s="23">
        <f t="shared" si="84"/>
        <v>12.4</v>
      </c>
      <c r="O635" s="23">
        <f t="shared" si="85"/>
        <v>8.4</v>
      </c>
      <c r="P635" s="17">
        <f t="shared" si="86"/>
        <v>39.6</v>
      </c>
      <c r="Q635" s="17">
        <f t="shared" si="87"/>
        <v>28</v>
      </c>
      <c r="R635" s="18">
        <v>39.6</v>
      </c>
      <c r="S635" s="18">
        <v>28</v>
      </c>
      <c r="T635" s="18">
        <v>12.4</v>
      </c>
      <c r="U635" s="56">
        <v>8.4</v>
      </c>
    </row>
    <row r="636" spans="1:21" x14ac:dyDescent="0.25">
      <c r="A636" s="49">
        <f t="shared" si="88"/>
        <v>2019</v>
      </c>
      <c r="B636" s="50">
        <f t="shared" si="91"/>
        <v>2</v>
      </c>
      <c r="C636" s="50">
        <f t="shared" si="92"/>
        <v>27</v>
      </c>
      <c r="D636" s="50">
        <f t="shared" si="89"/>
        <v>10</v>
      </c>
      <c r="E636" s="51">
        <f t="shared" si="90"/>
        <v>43523.416666665129</v>
      </c>
      <c r="F636" s="63">
        <v>9.1999999999999993</v>
      </c>
      <c r="G636" s="17" t="s">
        <v>27</v>
      </c>
      <c r="H636" s="58">
        <v>8.8000000000000007</v>
      </c>
      <c r="I636" s="70">
        <v>31.6</v>
      </c>
      <c r="J636" s="17" t="s">
        <v>27</v>
      </c>
      <c r="K636" s="71">
        <v>29.2</v>
      </c>
      <c r="N636" s="23">
        <f t="shared" si="84"/>
        <v>9.1999999999999993</v>
      </c>
      <c r="O636" s="23">
        <f t="shared" si="85"/>
        <v>8.8000000000000007</v>
      </c>
      <c r="P636" s="17">
        <f t="shared" si="86"/>
        <v>31.6</v>
      </c>
      <c r="Q636" s="17">
        <f t="shared" si="87"/>
        <v>29.2</v>
      </c>
      <c r="R636" s="18">
        <v>31.6</v>
      </c>
      <c r="S636" s="18">
        <v>29.2</v>
      </c>
      <c r="T636" s="18">
        <v>9.1999999999999993</v>
      </c>
      <c r="U636" s="56">
        <v>8.8000000000000007</v>
      </c>
    </row>
    <row r="637" spans="1:21" x14ac:dyDescent="0.25">
      <c r="A637" s="49">
        <f t="shared" si="88"/>
        <v>2019</v>
      </c>
      <c r="B637" s="50">
        <f t="shared" si="91"/>
        <v>2</v>
      </c>
      <c r="C637" s="50">
        <f t="shared" si="92"/>
        <v>27</v>
      </c>
      <c r="D637" s="50">
        <f t="shared" si="89"/>
        <v>11</v>
      </c>
      <c r="E637" s="51">
        <f t="shared" si="90"/>
        <v>43523.458333331793</v>
      </c>
      <c r="F637" s="63">
        <v>9.3000000000000007</v>
      </c>
      <c r="G637" s="17" t="s">
        <v>27</v>
      </c>
      <c r="H637" s="58">
        <v>9</v>
      </c>
      <c r="I637" s="70">
        <v>22.6</v>
      </c>
      <c r="J637" s="17" t="s">
        <v>27</v>
      </c>
      <c r="K637" s="71">
        <v>29.8</v>
      </c>
      <c r="N637" s="23">
        <f t="shared" si="84"/>
        <v>9.3000000000000007</v>
      </c>
      <c r="O637" s="23">
        <f t="shared" si="85"/>
        <v>9</v>
      </c>
      <c r="P637" s="17">
        <f t="shared" si="86"/>
        <v>22.6</v>
      </c>
      <c r="Q637" s="17">
        <f t="shared" si="87"/>
        <v>29.8</v>
      </c>
      <c r="R637" s="18">
        <v>22.6</v>
      </c>
      <c r="S637" s="18">
        <v>29.8</v>
      </c>
      <c r="T637" s="18">
        <v>9.3000000000000007</v>
      </c>
      <c r="U637" s="56">
        <v>9</v>
      </c>
    </row>
    <row r="638" spans="1:21" x14ac:dyDescent="0.25">
      <c r="A638" s="49">
        <f t="shared" si="88"/>
        <v>2019</v>
      </c>
      <c r="B638" s="50">
        <f t="shared" si="91"/>
        <v>2</v>
      </c>
      <c r="C638" s="50">
        <f t="shared" si="92"/>
        <v>27</v>
      </c>
      <c r="D638" s="50">
        <f t="shared" si="89"/>
        <v>12</v>
      </c>
      <c r="E638" s="51">
        <f t="shared" si="90"/>
        <v>43523.499999998457</v>
      </c>
      <c r="F638" s="63">
        <v>7.4</v>
      </c>
      <c r="G638" s="17" t="s">
        <v>27</v>
      </c>
      <c r="H638" s="58">
        <v>9</v>
      </c>
      <c r="I638" s="70">
        <v>15.3</v>
      </c>
      <c r="J638" s="17" t="s">
        <v>27</v>
      </c>
      <c r="K638" s="71">
        <v>29.9</v>
      </c>
      <c r="N638" s="23">
        <f t="shared" si="84"/>
        <v>7.4</v>
      </c>
      <c r="O638" s="23">
        <f t="shared" si="85"/>
        <v>9</v>
      </c>
      <c r="P638" s="17">
        <f t="shared" si="86"/>
        <v>15.3</v>
      </c>
      <c r="Q638" s="17">
        <f t="shared" si="87"/>
        <v>29.9</v>
      </c>
      <c r="R638" s="18">
        <v>15.3</v>
      </c>
      <c r="S638" s="18">
        <v>29.9</v>
      </c>
      <c r="T638" s="18">
        <v>7.4</v>
      </c>
      <c r="U638" s="56">
        <v>9</v>
      </c>
    </row>
    <row r="639" spans="1:21" x14ac:dyDescent="0.25">
      <c r="A639" s="49">
        <f t="shared" si="88"/>
        <v>2019</v>
      </c>
      <c r="B639" s="50">
        <f t="shared" si="91"/>
        <v>2</v>
      </c>
      <c r="C639" s="50">
        <f t="shared" si="92"/>
        <v>27</v>
      </c>
      <c r="D639" s="50">
        <f t="shared" si="89"/>
        <v>13</v>
      </c>
      <c r="E639" s="51">
        <f t="shared" si="90"/>
        <v>43523.541666665122</v>
      </c>
      <c r="F639" s="63">
        <v>9.4</v>
      </c>
      <c r="G639" s="17" t="s">
        <v>27</v>
      </c>
      <c r="H639" s="58">
        <v>9.1</v>
      </c>
      <c r="I639" s="70">
        <v>18.899999999999999</v>
      </c>
      <c r="J639" s="17" t="s">
        <v>27</v>
      </c>
      <c r="K639" s="71">
        <v>30.2</v>
      </c>
      <c r="N639" s="23">
        <f t="shared" si="84"/>
        <v>9.4</v>
      </c>
      <c r="O639" s="23">
        <f t="shared" si="85"/>
        <v>9.1</v>
      </c>
      <c r="P639" s="17">
        <f t="shared" si="86"/>
        <v>18.899999999999999</v>
      </c>
      <c r="Q639" s="17">
        <f t="shared" si="87"/>
        <v>30.2</v>
      </c>
      <c r="R639" s="18">
        <v>18.899999999999999</v>
      </c>
      <c r="S639" s="18">
        <v>30.2</v>
      </c>
      <c r="T639" s="18">
        <v>9.4</v>
      </c>
      <c r="U639" s="56">
        <v>9.1</v>
      </c>
    </row>
    <row r="640" spans="1:21" x14ac:dyDescent="0.25">
      <c r="A640" s="49">
        <f t="shared" si="88"/>
        <v>2019</v>
      </c>
      <c r="B640" s="50">
        <f t="shared" si="91"/>
        <v>2</v>
      </c>
      <c r="C640" s="50">
        <f t="shared" si="92"/>
        <v>27</v>
      </c>
      <c r="D640" s="50">
        <f t="shared" si="89"/>
        <v>14</v>
      </c>
      <c r="E640" s="51">
        <f t="shared" si="90"/>
        <v>43523.583333331786</v>
      </c>
      <c r="F640" s="63">
        <v>9.1999999999999993</v>
      </c>
      <c r="G640" s="17" t="s">
        <v>27</v>
      </c>
      <c r="H640" s="58">
        <v>9.3000000000000007</v>
      </c>
      <c r="I640" s="70">
        <v>20.6</v>
      </c>
      <c r="J640" s="17" t="s">
        <v>27</v>
      </c>
      <c r="K640" s="71">
        <v>30.8</v>
      </c>
      <c r="N640" s="23">
        <f t="shared" si="84"/>
        <v>9.1999999999999993</v>
      </c>
      <c r="O640" s="23">
        <f t="shared" si="85"/>
        <v>9.3000000000000007</v>
      </c>
      <c r="P640" s="17">
        <f t="shared" si="86"/>
        <v>20.6</v>
      </c>
      <c r="Q640" s="17">
        <f t="shared" si="87"/>
        <v>30.8</v>
      </c>
      <c r="R640" s="18">
        <v>20.6</v>
      </c>
      <c r="S640" s="18">
        <v>30.8</v>
      </c>
      <c r="T640" s="18">
        <v>9.1999999999999993</v>
      </c>
      <c r="U640" s="56">
        <v>9.3000000000000007</v>
      </c>
    </row>
    <row r="641" spans="1:21" x14ac:dyDescent="0.25">
      <c r="A641" s="49">
        <f t="shared" si="88"/>
        <v>2019</v>
      </c>
      <c r="B641" s="50">
        <f t="shared" si="91"/>
        <v>2</v>
      </c>
      <c r="C641" s="50">
        <f t="shared" si="92"/>
        <v>27</v>
      </c>
      <c r="D641" s="50">
        <f t="shared" si="89"/>
        <v>15</v>
      </c>
      <c r="E641" s="51">
        <f t="shared" si="90"/>
        <v>43523.62499999845</v>
      </c>
      <c r="F641" s="63">
        <v>8.8000000000000007</v>
      </c>
      <c r="G641" s="17" t="s">
        <v>27</v>
      </c>
      <c r="H641" s="58">
        <v>9.4</v>
      </c>
      <c r="I641" s="70">
        <v>18.100000000000001</v>
      </c>
      <c r="J641" s="17" t="s">
        <v>27</v>
      </c>
      <c r="K641" s="71">
        <v>31.1</v>
      </c>
      <c r="N641" s="23">
        <f t="shared" si="84"/>
        <v>8.8000000000000007</v>
      </c>
      <c r="O641" s="23">
        <f t="shared" si="85"/>
        <v>9.4</v>
      </c>
      <c r="P641" s="17">
        <f t="shared" si="86"/>
        <v>18.100000000000001</v>
      </c>
      <c r="Q641" s="17">
        <f t="shared" si="87"/>
        <v>31.1</v>
      </c>
      <c r="R641" s="18">
        <v>18.100000000000001</v>
      </c>
      <c r="S641" s="18">
        <v>31.1</v>
      </c>
      <c r="T641" s="18">
        <v>8.8000000000000007</v>
      </c>
      <c r="U641" s="56">
        <v>9.4</v>
      </c>
    </row>
    <row r="642" spans="1:21" x14ac:dyDescent="0.25">
      <c r="A642" s="49">
        <f t="shared" si="88"/>
        <v>2019</v>
      </c>
      <c r="B642" s="50">
        <f t="shared" si="91"/>
        <v>2</v>
      </c>
      <c r="C642" s="50">
        <f t="shared" si="92"/>
        <v>27</v>
      </c>
      <c r="D642" s="50">
        <f t="shared" si="89"/>
        <v>16</v>
      </c>
      <c r="E642" s="51">
        <f t="shared" si="90"/>
        <v>43523.666666665114</v>
      </c>
      <c r="F642" s="63">
        <v>14.4</v>
      </c>
      <c r="G642" s="17" t="s">
        <v>27</v>
      </c>
      <c r="H642" s="58">
        <v>9.6</v>
      </c>
      <c r="I642" s="70">
        <v>21.1</v>
      </c>
      <c r="J642" s="17" t="s">
        <v>27</v>
      </c>
      <c r="K642" s="71">
        <v>31.4</v>
      </c>
      <c r="N642" s="23">
        <f t="shared" ref="N642:N705" si="93">IF(G642="Valid", F642, NA())</f>
        <v>14.4</v>
      </c>
      <c r="O642" s="23">
        <f t="shared" ref="O642:O705" si="94">IF(G642="Valid", H642, NA())</f>
        <v>9.6</v>
      </c>
      <c r="P642" s="17">
        <f t="shared" ref="P642:P705" si="95">IF(J642="Valid", I642, NA())</f>
        <v>21.1</v>
      </c>
      <c r="Q642" s="17">
        <f t="shared" ref="Q642:Q705" si="96">IF(J642="Valid", K642, NA())</f>
        <v>31.4</v>
      </c>
      <c r="R642" s="18">
        <v>21.1</v>
      </c>
      <c r="S642" s="18">
        <v>31.4</v>
      </c>
      <c r="T642" s="18">
        <v>14.4</v>
      </c>
      <c r="U642" s="56">
        <v>9.6</v>
      </c>
    </row>
    <row r="643" spans="1:21" x14ac:dyDescent="0.25">
      <c r="A643" s="49">
        <f t="shared" si="88"/>
        <v>2019</v>
      </c>
      <c r="B643" s="50">
        <f t="shared" si="91"/>
        <v>2</v>
      </c>
      <c r="C643" s="50">
        <f t="shared" si="92"/>
        <v>27</v>
      </c>
      <c r="D643" s="50">
        <f t="shared" si="89"/>
        <v>17</v>
      </c>
      <c r="E643" s="51">
        <f t="shared" si="90"/>
        <v>43523.708333331779</v>
      </c>
      <c r="F643" s="63">
        <v>8.6</v>
      </c>
      <c r="G643" s="17" t="s">
        <v>27</v>
      </c>
      <c r="H643" s="58">
        <v>9.6</v>
      </c>
      <c r="I643" s="70">
        <v>14.8</v>
      </c>
      <c r="J643" s="17" t="s">
        <v>27</v>
      </c>
      <c r="K643" s="71">
        <v>31.4</v>
      </c>
      <c r="N643" s="23">
        <f t="shared" si="93"/>
        <v>8.6</v>
      </c>
      <c r="O643" s="23">
        <f t="shared" si="94"/>
        <v>9.6</v>
      </c>
      <c r="P643" s="17">
        <f t="shared" si="95"/>
        <v>14.8</v>
      </c>
      <c r="Q643" s="17">
        <f t="shared" si="96"/>
        <v>31.4</v>
      </c>
      <c r="R643" s="18">
        <v>14.8</v>
      </c>
      <c r="S643" s="18">
        <v>31.4</v>
      </c>
      <c r="T643" s="18">
        <v>8.6</v>
      </c>
      <c r="U643" s="56">
        <v>9.6</v>
      </c>
    </row>
    <row r="644" spans="1:21" x14ac:dyDescent="0.25">
      <c r="A644" s="49">
        <f t="shared" ref="A644:A707" si="97">A643</f>
        <v>2019</v>
      </c>
      <c r="B644" s="50">
        <f t="shared" si="91"/>
        <v>2</v>
      </c>
      <c r="C644" s="50">
        <f t="shared" si="92"/>
        <v>27</v>
      </c>
      <c r="D644" s="50">
        <f t="shared" ref="D644:D707" si="98">IF(D643=23,0,D643+1)</f>
        <v>18</v>
      </c>
      <c r="E644" s="51">
        <f t="shared" ref="E644:E707" si="99">E643+0.0416666666666666</f>
        <v>43523.749999998443</v>
      </c>
      <c r="F644" s="63">
        <v>9.8000000000000007</v>
      </c>
      <c r="G644" s="17" t="s">
        <v>27</v>
      </c>
      <c r="H644" s="58">
        <v>9.6999999999999993</v>
      </c>
      <c r="I644" s="70">
        <v>20.7</v>
      </c>
      <c r="J644" s="17" t="s">
        <v>27</v>
      </c>
      <c r="K644" s="71">
        <v>31.6</v>
      </c>
      <c r="N644" s="23">
        <f t="shared" si="93"/>
        <v>9.8000000000000007</v>
      </c>
      <c r="O644" s="23">
        <f t="shared" si="94"/>
        <v>9.6999999999999993</v>
      </c>
      <c r="P644" s="17">
        <f t="shared" si="95"/>
        <v>20.7</v>
      </c>
      <c r="Q644" s="17">
        <f t="shared" si="96"/>
        <v>31.6</v>
      </c>
      <c r="R644" s="18">
        <v>20.7</v>
      </c>
      <c r="S644" s="18">
        <v>31.6</v>
      </c>
      <c r="T644" s="18">
        <v>9.8000000000000007</v>
      </c>
      <c r="U644" s="56">
        <v>9.6999999999999993</v>
      </c>
    </row>
    <row r="645" spans="1:21" x14ac:dyDescent="0.25">
      <c r="A645" s="49">
        <f t="shared" si="97"/>
        <v>2019</v>
      </c>
      <c r="B645" s="50">
        <f t="shared" si="91"/>
        <v>2</v>
      </c>
      <c r="C645" s="50">
        <f t="shared" si="92"/>
        <v>27</v>
      </c>
      <c r="D645" s="50">
        <f t="shared" si="98"/>
        <v>19</v>
      </c>
      <c r="E645" s="51">
        <f t="shared" si="99"/>
        <v>43523.791666665107</v>
      </c>
      <c r="F645" s="63">
        <v>7.7</v>
      </c>
      <c r="G645" s="17" t="s">
        <v>27</v>
      </c>
      <c r="H645" s="58">
        <v>9.6999999999999993</v>
      </c>
      <c r="I645" s="70">
        <v>15.1</v>
      </c>
      <c r="J645" s="17" t="s">
        <v>27</v>
      </c>
      <c r="K645" s="71">
        <v>31.5</v>
      </c>
      <c r="N645" s="23">
        <f t="shared" si="93"/>
        <v>7.7</v>
      </c>
      <c r="O645" s="23">
        <f t="shared" si="94"/>
        <v>9.6999999999999993</v>
      </c>
      <c r="P645" s="17">
        <f t="shared" si="95"/>
        <v>15.1</v>
      </c>
      <c r="Q645" s="17">
        <f t="shared" si="96"/>
        <v>31.5</v>
      </c>
      <c r="R645" s="18">
        <v>15.1</v>
      </c>
      <c r="S645" s="18">
        <v>31.5</v>
      </c>
      <c r="T645" s="18">
        <v>7.7</v>
      </c>
      <c r="U645" s="56">
        <v>9.6999999999999993</v>
      </c>
    </row>
    <row r="646" spans="1:21" x14ac:dyDescent="0.25">
      <c r="A646" s="49">
        <f t="shared" si="97"/>
        <v>2019</v>
      </c>
      <c r="B646" s="50">
        <f t="shared" si="91"/>
        <v>2</v>
      </c>
      <c r="C646" s="50">
        <f t="shared" si="92"/>
        <v>27</v>
      </c>
      <c r="D646" s="50">
        <f t="shared" si="98"/>
        <v>20</v>
      </c>
      <c r="E646" s="51">
        <f t="shared" si="99"/>
        <v>43523.833333331771</v>
      </c>
      <c r="F646" s="63">
        <v>6.3</v>
      </c>
      <c r="G646" s="17" t="s">
        <v>27</v>
      </c>
      <c r="H646" s="58">
        <v>9.6999999999999993</v>
      </c>
      <c r="I646" s="70">
        <v>19.2</v>
      </c>
      <c r="J646" s="17" t="s">
        <v>27</v>
      </c>
      <c r="K646" s="71">
        <v>31.5</v>
      </c>
      <c r="N646" s="23">
        <f t="shared" si="93"/>
        <v>6.3</v>
      </c>
      <c r="O646" s="23">
        <f t="shared" si="94"/>
        <v>9.6999999999999993</v>
      </c>
      <c r="P646" s="17">
        <f t="shared" si="95"/>
        <v>19.2</v>
      </c>
      <c r="Q646" s="17">
        <f t="shared" si="96"/>
        <v>31.5</v>
      </c>
      <c r="R646" s="18">
        <v>19.2</v>
      </c>
      <c r="S646" s="18">
        <v>31.5</v>
      </c>
      <c r="T646" s="18">
        <v>6.3</v>
      </c>
      <c r="U646" s="56">
        <v>9.6999999999999993</v>
      </c>
    </row>
    <row r="647" spans="1:21" x14ac:dyDescent="0.25">
      <c r="A647" s="49">
        <f t="shared" si="97"/>
        <v>2019</v>
      </c>
      <c r="B647" s="50">
        <f t="shared" si="91"/>
        <v>2</v>
      </c>
      <c r="C647" s="50">
        <f t="shared" si="92"/>
        <v>27</v>
      </c>
      <c r="D647" s="50">
        <f t="shared" si="98"/>
        <v>21</v>
      </c>
      <c r="E647" s="51">
        <f t="shared" si="99"/>
        <v>43523.874999998436</v>
      </c>
      <c r="F647" s="63">
        <v>5.5</v>
      </c>
      <c r="G647" s="17" t="s">
        <v>27</v>
      </c>
      <c r="H647" s="58">
        <v>9.6</v>
      </c>
      <c r="I647" s="70">
        <v>18.2</v>
      </c>
      <c r="J647" s="17" t="s">
        <v>27</v>
      </c>
      <c r="K647" s="71">
        <v>31.6</v>
      </c>
      <c r="N647" s="23">
        <f t="shared" si="93"/>
        <v>5.5</v>
      </c>
      <c r="O647" s="23">
        <f t="shared" si="94"/>
        <v>9.6</v>
      </c>
      <c r="P647" s="17">
        <f t="shared" si="95"/>
        <v>18.2</v>
      </c>
      <c r="Q647" s="17">
        <f t="shared" si="96"/>
        <v>31.6</v>
      </c>
      <c r="R647" s="18">
        <v>18.2</v>
      </c>
      <c r="S647" s="18">
        <v>31.6</v>
      </c>
      <c r="T647" s="18">
        <v>5.5</v>
      </c>
      <c r="U647" s="56">
        <v>9.6</v>
      </c>
    </row>
    <row r="648" spans="1:21" x14ac:dyDescent="0.25">
      <c r="A648" s="49">
        <f t="shared" si="97"/>
        <v>2019</v>
      </c>
      <c r="B648" s="50">
        <f t="shared" si="91"/>
        <v>2</v>
      </c>
      <c r="C648" s="50">
        <f t="shared" si="92"/>
        <v>27</v>
      </c>
      <c r="D648" s="50">
        <f t="shared" si="98"/>
        <v>22</v>
      </c>
      <c r="E648" s="51">
        <f t="shared" si="99"/>
        <v>43523.9166666651</v>
      </c>
      <c r="F648" s="63">
        <v>6.6</v>
      </c>
      <c r="G648" s="17" t="s">
        <v>27</v>
      </c>
      <c r="H648" s="58">
        <v>9.6</v>
      </c>
      <c r="I648" s="70">
        <v>16.7</v>
      </c>
      <c r="J648" s="17" t="s">
        <v>27</v>
      </c>
      <c r="K648" s="71">
        <v>31.5</v>
      </c>
      <c r="N648" s="23">
        <f t="shared" si="93"/>
        <v>6.6</v>
      </c>
      <c r="O648" s="23">
        <f t="shared" si="94"/>
        <v>9.6</v>
      </c>
      <c r="P648" s="17">
        <f t="shared" si="95"/>
        <v>16.7</v>
      </c>
      <c r="Q648" s="17">
        <f t="shared" si="96"/>
        <v>31.5</v>
      </c>
      <c r="R648" s="18">
        <v>16.7</v>
      </c>
      <c r="S648" s="18">
        <v>31.5</v>
      </c>
      <c r="T648" s="18">
        <v>6.6</v>
      </c>
      <c r="U648" s="56">
        <v>9.6</v>
      </c>
    </row>
    <row r="649" spans="1:21" x14ac:dyDescent="0.25">
      <c r="A649" s="49">
        <f t="shared" si="97"/>
        <v>2019</v>
      </c>
      <c r="B649" s="50">
        <f t="shared" si="91"/>
        <v>2</v>
      </c>
      <c r="C649" s="50">
        <f t="shared" si="92"/>
        <v>27</v>
      </c>
      <c r="D649" s="50">
        <f t="shared" si="98"/>
        <v>23</v>
      </c>
      <c r="E649" s="51">
        <f t="shared" si="99"/>
        <v>43523.958333331764</v>
      </c>
      <c r="F649" s="63">
        <v>3.1</v>
      </c>
      <c r="G649" s="17" t="s">
        <v>27</v>
      </c>
      <c r="H649" s="58">
        <v>9.4</v>
      </c>
      <c r="I649" s="70">
        <v>16.100000000000001</v>
      </c>
      <c r="J649" s="17" t="s">
        <v>27</v>
      </c>
      <c r="K649" s="71">
        <v>31.4</v>
      </c>
      <c r="N649" s="23">
        <f t="shared" si="93"/>
        <v>3.1</v>
      </c>
      <c r="O649" s="23">
        <f t="shared" si="94"/>
        <v>9.4</v>
      </c>
      <c r="P649" s="17">
        <f t="shared" si="95"/>
        <v>16.100000000000001</v>
      </c>
      <c r="Q649" s="17">
        <f t="shared" si="96"/>
        <v>31.4</v>
      </c>
      <c r="R649" s="18">
        <v>16.100000000000001</v>
      </c>
      <c r="S649" s="18">
        <v>31.4</v>
      </c>
      <c r="T649" s="18">
        <v>3.1</v>
      </c>
      <c r="U649" s="56">
        <v>9.4</v>
      </c>
    </row>
    <row r="650" spans="1:21" x14ac:dyDescent="0.25">
      <c r="A650" s="49">
        <f t="shared" si="97"/>
        <v>2019</v>
      </c>
      <c r="B650" s="50">
        <f t="shared" si="91"/>
        <v>2</v>
      </c>
      <c r="C650" s="50">
        <f t="shared" si="92"/>
        <v>28</v>
      </c>
      <c r="D650" s="50">
        <f t="shared" si="98"/>
        <v>0</v>
      </c>
      <c r="E650" s="51">
        <f t="shared" si="99"/>
        <v>43523.999999998428</v>
      </c>
      <c r="F650" s="63">
        <v>5.3</v>
      </c>
      <c r="G650" s="17" t="s">
        <v>27</v>
      </c>
      <c r="H650" s="58">
        <v>9.4</v>
      </c>
      <c r="I650" s="70">
        <v>13.6</v>
      </c>
      <c r="J650" s="17" t="s">
        <v>27</v>
      </c>
      <c r="K650" s="71">
        <v>31</v>
      </c>
      <c r="N650" s="23">
        <f t="shared" si="93"/>
        <v>5.3</v>
      </c>
      <c r="O650" s="23">
        <f t="shared" si="94"/>
        <v>9.4</v>
      </c>
      <c r="P650" s="17">
        <f t="shared" si="95"/>
        <v>13.6</v>
      </c>
      <c r="Q650" s="17">
        <f t="shared" si="96"/>
        <v>31</v>
      </c>
      <c r="R650" s="18">
        <v>13.6</v>
      </c>
      <c r="S650" s="18">
        <v>31</v>
      </c>
      <c r="T650" s="18">
        <v>5.3</v>
      </c>
      <c r="U650" s="56">
        <v>9.4</v>
      </c>
    </row>
    <row r="651" spans="1:21" x14ac:dyDescent="0.25">
      <c r="A651" s="49">
        <f t="shared" si="97"/>
        <v>2019</v>
      </c>
      <c r="B651" s="50">
        <f t="shared" si="91"/>
        <v>2</v>
      </c>
      <c r="C651" s="50">
        <f t="shared" si="92"/>
        <v>28</v>
      </c>
      <c r="D651" s="50">
        <f t="shared" si="98"/>
        <v>1</v>
      </c>
      <c r="E651" s="51">
        <f t="shared" si="99"/>
        <v>43524.041666665093</v>
      </c>
      <c r="F651" s="63">
        <v>4.4000000000000004</v>
      </c>
      <c r="G651" s="17" t="s">
        <v>27</v>
      </c>
      <c r="H651" s="58">
        <v>9.4</v>
      </c>
      <c r="I651" s="70">
        <v>13</v>
      </c>
      <c r="J651" s="17" t="s">
        <v>27</v>
      </c>
      <c r="K651" s="71">
        <v>30.8</v>
      </c>
      <c r="N651" s="23">
        <f t="shared" si="93"/>
        <v>4.4000000000000004</v>
      </c>
      <c r="O651" s="23">
        <f t="shared" si="94"/>
        <v>9.4</v>
      </c>
      <c r="P651" s="17">
        <f t="shared" si="95"/>
        <v>13</v>
      </c>
      <c r="Q651" s="17">
        <f t="shared" si="96"/>
        <v>30.8</v>
      </c>
      <c r="R651" s="18">
        <v>13</v>
      </c>
      <c r="S651" s="18">
        <v>30.8</v>
      </c>
      <c r="T651" s="18">
        <v>4.4000000000000004</v>
      </c>
      <c r="U651" s="56">
        <v>9.4</v>
      </c>
    </row>
    <row r="652" spans="1:21" x14ac:dyDescent="0.25">
      <c r="A652" s="49">
        <f t="shared" si="97"/>
        <v>2019</v>
      </c>
      <c r="B652" s="50">
        <f t="shared" si="91"/>
        <v>2</v>
      </c>
      <c r="C652" s="50">
        <f t="shared" si="92"/>
        <v>28</v>
      </c>
      <c r="D652" s="50">
        <f t="shared" si="98"/>
        <v>2</v>
      </c>
      <c r="E652" s="51">
        <f t="shared" si="99"/>
        <v>43524.083333331757</v>
      </c>
      <c r="F652" s="63">
        <v>2.8</v>
      </c>
      <c r="G652" s="17" t="s">
        <v>27</v>
      </c>
      <c r="H652" s="58">
        <v>9.3000000000000007</v>
      </c>
      <c r="I652" s="70">
        <v>20.399999999999999</v>
      </c>
      <c r="J652" s="17" t="s">
        <v>27</v>
      </c>
      <c r="K652" s="71">
        <v>30.9</v>
      </c>
      <c r="N652" s="23">
        <f t="shared" si="93"/>
        <v>2.8</v>
      </c>
      <c r="O652" s="23">
        <f t="shared" si="94"/>
        <v>9.3000000000000007</v>
      </c>
      <c r="P652" s="17">
        <f t="shared" si="95"/>
        <v>20.399999999999999</v>
      </c>
      <c r="Q652" s="17">
        <f t="shared" si="96"/>
        <v>30.9</v>
      </c>
      <c r="R652" s="18">
        <v>20.399999999999999</v>
      </c>
      <c r="S652" s="18">
        <v>30.9</v>
      </c>
      <c r="T652" s="18">
        <v>2.8</v>
      </c>
      <c r="U652" s="56">
        <v>9.3000000000000007</v>
      </c>
    </row>
    <row r="653" spans="1:21" x14ac:dyDescent="0.25">
      <c r="A653" s="49">
        <f t="shared" si="97"/>
        <v>2019</v>
      </c>
      <c r="B653" s="50">
        <f t="shared" si="91"/>
        <v>2</v>
      </c>
      <c r="C653" s="50">
        <f t="shared" si="92"/>
        <v>28</v>
      </c>
      <c r="D653" s="50">
        <f t="shared" si="98"/>
        <v>3</v>
      </c>
      <c r="E653" s="51">
        <f t="shared" si="99"/>
        <v>43524.124999998421</v>
      </c>
      <c r="F653" s="63">
        <v>2.9</v>
      </c>
      <c r="G653" s="17" t="s">
        <v>27</v>
      </c>
      <c r="H653" s="58">
        <v>8.9</v>
      </c>
      <c r="I653" s="70">
        <v>9.5</v>
      </c>
      <c r="J653" s="17" t="s">
        <v>27</v>
      </c>
      <c r="K653" s="71">
        <v>29.2</v>
      </c>
      <c r="N653" s="23">
        <f t="shared" si="93"/>
        <v>2.9</v>
      </c>
      <c r="O653" s="23">
        <f t="shared" si="94"/>
        <v>8.9</v>
      </c>
      <c r="P653" s="17">
        <f t="shared" si="95"/>
        <v>9.5</v>
      </c>
      <c r="Q653" s="17">
        <f t="shared" si="96"/>
        <v>29.2</v>
      </c>
      <c r="R653" s="18">
        <v>9.5</v>
      </c>
      <c r="S653" s="18">
        <v>29.2</v>
      </c>
      <c r="T653" s="18">
        <v>2.9</v>
      </c>
      <c r="U653" s="56">
        <v>8.9</v>
      </c>
    </row>
    <row r="654" spans="1:21" x14ac:dyDescent="0.25">
      <c r="A654" s="49">
        <f t="shared" si="97"/>
        <v>2019</v>
      </c>
      <c r="B654" s="50">
        <f t="shared" si="91"/>
        <v>2</v>
      </c>
      <c r="C654" s="50">
        <f t="shared" si="92"/>
        <v>28</v>
      </c>
      <c r="D654" s="50">
        <f t="shared" si="98"/>
        <v>4</v>
      </c>
      <c r="E654" s="51">
        <f t="shared" si="99"/>
        <v>43524.166666665085</v>
      </c>
      <c r="F654" s="63">
        <v>4.9000000000000004</v>
      </c>
      <c r="G654" s="17" t="s">
        <v>27</v>
      </c>
      <c r="H654" s="58">
        <v>8.6999999999999993</v>
      </c>
      <c r="I654" s="70">
        <v>9.8000000000000007</v>
      </c>
      <c r="J654" s="17" t="s">
        <v>27</v>
      </c>
      <c r="K654" s="71">
        <v>28.2</v>
      </c>
      <c r="N654" s="23">
        <f t="shared" si="93"/>
        <v>4.9000000000000004</v>
      </c>
      <c r="O654" s="23">
        <f t="shared" si="94"/>
        <v>8.6999999999999993</v>
      </c>
      <c r="P654" s="17">
        <f t="shared" si="95"/>
        <v>9.8000000000000007</v>
      </c>
      <c r="Q654" s="17">
        <f t="shared" si="96"/>
        <v>28.2</v>
      </c>
      <c r="R654" s="18">
        <v>9.8000000000000007</v>
      </c>
      <c r="S654" s="18">
        <v>28.2</v>
      </c>
      <c r="T654" s="18">
        <v>4.9000000000000004</v>
      </c>
      <c r="U654" s="56">
        <v>8.6999999999999993</v>
      </c>
    </row>
    <row r="655" spans="1:21" x14ac:dyDescent="0.25">
      <c r="A655" s="49">
        <f t="shared" si="97"/>
        <v>2019</v>
      </c>
      <c r="B655" s="50">
        <f t="shared" si="91"/>
        <v>2</v>
      </c>
      <c r="C655" s="50">
        <f t="shared" si="92"/>
        <v>28</v>
      </c>
      <c r="D655" s="50">
        <f t="shared" si="98"/>
        <v>5</v>
      </c>
      <c r="E655" s="51">
        <f t="shared" si="99"/>
        <v>43524.20833333175</v>
      </c>
      <c r="F655" s="63">
        <v>3.3</v>
      </c>
      <c r="G655" s="17" t="s">
        <v>27</v>
      </c>
      <c r="H655" s="58">
        <v>8.6999999999999993</v>
      </c>
      <c r="I655" s="70">
        <v>7.6</v>
      </c>
      <c r="J655" s="17" t="s">
        <v>27</v>
      </c>
      <c r="K655" s="71">
        <v>27.8</v>
      </c>
      <c r="N655" s="23">
        <f t="shared" si="93"/>
        <v>3.3</v>
      </c>
      <c r="O655" s="23">
        <f t="shared" si="94"/>
        <v>8.6999999999999993</v>
      </c>
      <c r="P655" s="17">
        <f t="shared" si="95"/>
        <v>7.6</v>
      </c>
      <c r="Q655" s="17">
        <f t="shared" si="96"/>
        <v>27.8</v>
      </c>
      <c r="R655" s="18">
        <v>7.6</v>
      </c>
      <c r="S655" s="18">
        <v>27.8</v>
      </c>
      <c r="T655" s="18">
        <v>3.3</v>
      </c>
      <c r="U655" s="56">
        <v>8.6999999999999993</v>
      </c>
    </row>
    <row r="656" spans="1:21" x14ac:dyDescent="0.25">
      <c r="A656" s="49">
        <f t="shared" si="97"/>
        <v>2019</v>
      </c>
      <c r="B656" s="50">
        <f t="shared" si="91"/>
        <v>2</v>
      </c>
      <c r="C656" s="50">
        <f t="shared" si="92"/>
        <v>28</v>
      </c>
      <c r="D656" s="50">
        <f t="shared" si="98"/>
        <v>6</v>
      </c>
      <c r="E656" s="51">
        <f t="shared" si="99"/>
        <v>43524.249999998414</v>
      </c>
      <c r="F656" s="63">
        <v>5.8</v>
      </c>
      <c r="G656" s="17" t="s">
        <v>27</v>
      </c>
      <c r="H656" s="58">
        <v>8.1999999999999993</v>
      </c>
      <c r="I656" s="70">
        <v>15</v>
      </c>
      <c r="J656" s="17" t="s">
        <v>27</v>
      </c>
      <c r="K656" s="71">
        <v>24.5</v>
      </c>
      <c r="N656" s="23">
        <f t="shared" si="93"/>
        <v>5.8</v>
      </c>
      <c r="O656" s="23">
        <f t="shared" si="94"/>
        <v>8.1999999999999993</v>
      </c>
      <c r="P656" s="17">
        <f t="shared" si="95"/>
        <v>15</v>
      </c>
      <c r="Q656" s="17">
        <f t="shared" si="96"/>
        <v>24.5</v>
      </c>
      <c r="R656" s="18">
        <v>15</v>
      </c>
      <c r="S656" s="18">
        <v>24.5</v>
      </c>
      <c r="T656" s="18">
        <v>5.8</v>
      </c>
      <c r="U656" s="56">
        <v>8.1999999999999993</v>
      </c>
    </row>
    <row r="657" spans="1:21" x14ac:dyDescent="0.25">
      <c r="A657" s="49">
        <f t="shared" si="97"/>
        <v>2019</v>
      </c>
      <c r="B657" s="50">
        <f t="shared" si="91"/>
        <v>2</v>
      </c>
      <c r="C657" s="50">
        <f t="shared" si="92"/>
        <v>28</v>
      </c>
      <c r="D657" s="50">
        <f t="shared" si="98"/>
        <v>7</v>
      </c>
      <c r="E657" s="51">
        <f t="shared" si="99"/>
        <v>43524.291666665078</v>
      </c>
      <c r="F657" s="63">
        <v>8.9</v>
      </c>
      <c r="G657" s="17" t="s">
        <v>27</v>
      </c>
      <c r="H657" s="58">
        <v>7.5</v>
      </c>
      <c r="I657" s="70">
        <v>27.2</v>
      </c>
      <c r="J657" s="17" t="s">
        <v>27</v>
      </c>
      <c r="K657" s="71">
        <v>20.3</v>
      </c>
      <c r="N657" s="23">
        <f t="shared" si="93"/>
        <v>8.9</v>
      </c>
      <c r="O657" s="23">
        <f t="shared" si="94"/>
        <v>7.5</v>
      </c>
      <c r="P657" s="17">
        <f t="shared" si="95"/>
        <v>27.2</v>
      </c>
      <c r="Q657" s="17">
        <f t="shared" si="96"/>
        <v>20.3</v>
      </c>
      <c r="R657" s="18">
        <v>27.2</v>
      </c>
      <c r="S657" s="18">
        <v>20.3</v>
      </c>
      <c r="T657" s="18">
        <v>8.9</v>
      </c>
      <c r="U657" s="56">
        <v>7.5</v>
      </c>
    </row>
    <row r="658" spans="1:21" x14ac:dyDescent="0.25">
      <c r="A658" s="49">
        <f t="shared" si="97"/>
        <v>2019</v>
      </c>
      <c r="B658" s="50">
        <f t="shared" si="91"/>
        <v>2</v>
      </c>
      <c r="C658" s="50">
        <f t="shared" si="92"/>
        <v>28</v>
      </c>
      <c r="D658" s="50">
        <f t="shared" si="98"/>
        <v>8</v>
      </c>
      <c r="E658" s="51">
        <f t="shared" si="99"/>
        <v>43524.333333331742</v>
      </c>
      <c r="F658" s="63">
        <v>10.5</v>
      </c>
      <c r="G658" s="17" t="s">
        <v>27</v>
      </c>
      <c r="H658" s="58">
        <v>7.2</v>
      </c>
      <c r="I658" s="70">
        <v>22.1</v>
      </c>
      <c r="J658" s="17" t="s">
        <v>27</v>
      </c>
      <c r="K658" s="71">
        <v>18.3</v>
      </c>
      <c r="N658" s="23">
        <f t="shared" si="93"/>
        <v>10.5</v>
      </c>
      <c r="O658" s="23">
        <f t="shared" si="94"/>
        <v>7.2</v>
      </c>
      <c r="P658" s="17">
        <f t="shared" si="95"/>
        <v>22.1</v>
      </c>
      <c r="Q658" s="17">
        <f t="shared" si="96"/>
        <v>18.3</v>
      </c>
      <c r="R658" s="18">
        <v>22.1</v>
      </c>
      <c r="S658" s="18">
        <v>18.3</v>
      </c>
      <c r="T658" s="18">
        <v>10.5</v>
      </c>
      <c r="U658" s="56">
        <v>7.2</v>
      </c>
    </row>
    <row r="659" spans="1:21" x14ac:dyDescent="0.25">
      <c r="A659" s="49">
        <f t="shared" si="97"/>
        <v>2019</v>
      </c>
      <c r="B659" s="50">
        <f t="shared" si="91"/>
        <v>2</v>
      </c>
      <c r="C659" s="50">
        <f t="shared" si="92"/>
        <v>28</v>
      </c>
      <c r="D659" s="50">
        <f t="shared" si="98"/>
        <v>9</v>
      </c>
      <c r="E659" s="51">
        <f t="shared" si="99"/>
        <v>43524.374999998407</v>
      </c>
      <c r="F659" s="63">
        <v>4.8</v>
      </c>
      <c r="G659" s="17" t="s">
        <v>27</v>
      </c>
      <c r="H659" s="58">
        <v>6.9</v>
      </c>
      <c r="I659" s="70">
        <v>15.6</v>
      </c>
      <c r="J659" s="17" t="s">
        <v>27</v>
      </c>
      <c r="K659" s="71">
        <v>17.399999999999999</v>
      </c>
      <c r="N659" s="23">
        <f t="shared" si="93"/>
        <v>4.8</v>
      </c>
      <c r="O659" s="23">
        <f t="shared" si="94"/>
        <v>6.9</v>
      </c>
      <c r="P659" s="17">
        <f t="shared" si="95"/>
        <v>15.6</v>
      </c>
      <c r="Q659" s="17">
        <f t="shared" si="96"/>
        <v>17.399999999999999</v>
      </c>
      <c r="R659" s="18">
        <v>15.6</v>
      </c>
      <c r="S659" s="18">
        <v>17.399999999999999</v>
      </c>
      <c r="T659" s="18">
        <v>4.8</v>
      </c>
      <c r="U659" s="56">
        <v>6.9</v>
      </c>
    </row>
    <row r="660" spans="1:21" x14ac:dyDescent="0.25">
      <c r="A660" s="49">
        <f t="shared" si="97"/>
        <v>2019</v>
      </c>
      <c r="B660" s="50">
        <f t="shared" si="91"/>
        <v>2</v>
      </c>
      <c r="C660" s="50">
        <f t="shared" si="92"/>
        <v>28</v>
      </c>
      <c r="D660" s="50">
        <f t="shared" si="98"/>
        <v>10</v>
      </c>
      <c r="E660" s="51">
        <f t="shared" si="99"/>
        <v>43524.416666665071</v>
      </c>
      <c r="F660" s="63">
        <v>1.5</v>
      </c>
      <c r="G660" s="17" t="s">
        <v>27</v>
      </c>
      <c r="H660" s="58">
        <v>6.6</v>
      </c>
      <c r="I660" s="70">
        <v>7.5</v>
      </c>
      <c r="J660" s="17" t="s">
        <v>27</v>
      </c>
      <c r="K660" s="71">
        <v>16.399999999999999</v>
      </c>
      <c r="N660" s="23">
        <f t="shared" si="93"/>
        <v>1.5</v>
      </c>
      <c r="O660" s="23">
        <f t="shared" si="94"/>
        <v>6.6</v>
      </c>
      <c r="P660" s="17">
        <f t="shared" si="95"/>
        <v>7.5</v>
      </c>
      <c r="Q660" s="17">
        <f t="shared" si="96"/>
        <v>16.399999999999999</v>
      </c>
      <c r="R660" s="18">
        <v>7.5</v>
      </c>
      <c r="S660" s="18">
        <v>16.399999999999999</v>
      </c>
      <c r="T660" s="18">
        <v>1.5</v>
      </c>
      <c r="U660" s="56">
        <v>6.6</v>
      </c>
    </row>
    <row r="661" spans="1:21" x14ac:dyDescent="0.25">
      <c r="A661" s="49">
        <f t="shared" si="97"/>
        <v>2019</v>
      </c>
      <c r="B661" s="50">
        <f t="shared" si="91"/>
        <v>2</v>
      </c>
      <c r="C661" s="50">
        <f t="shared" si="92"/>
        <v>28</v>
      </c>
      <c r="D661" s="50">
        <f t="shared" si="98"/>
        <v>11</v>
      </c>
      <c r="E661" s="51">
        <f t="shared" si="99"/>
        <v>43524.458333331735</v>
      </c>
      <c r="F661" s="63">
        <v>1.7</v>
      </c>
      <c r="G661" s="17" t="s">
        <v>27</v>
      </c>
      <c r="H661" s="58">
        <v>6.3</v>
      </c>
      <c r="I661" s="70">
        <v>12.3</v>
      </c>
      <c r="J661" s="17" t="s">
        <v>27</v>
      </c>
      <c r="K661" s="71">
        <v>16.100000000000001</v>
      </c>
      <c r="N661" s="23">
        <f t="shared" si="93"/>
        <v>1.7</v>
      </c>
      <c r="O661" s="23">
        <f t="shared" si="94"/>
        <v>6.3</v>
      </c>
      <c r="P661" s="17">
        <f t="shared" si="95"/>
        <v>12.3</v>
      </c>
      <c r="Q661" s="17">
        <f t="shared" si="96"/>
        <v>16.100000000000001</v>
      </c>
      <c r="R661" s="18">
        <v>12.3</v>
      </c>
      <c r="S661" s="18">
        <v>16.100000000000001</v>
      </c>
      <c r="T661" s="18">
        <v>1.7</v>
      </c>
      <c r="U661" s="56">
        <v>6.3</v>
      </c>
    </row>
    <row r="662" spans="1:21" x14ac:dyDescent="0.25">
      <c r="A662" s="49">
        <f t="shared" si="97"/>
        <v>2019</v>
      </c>
      <c r="B662" s="50">
        <f t="shared" si="91"/>
        <v>2</v>
      </c>
      <c r="C662" s="50">
        <f t="shared" si="92"/>
        <v>28</v>
      </c>
      <c r="D662" s="50">
        <f t="shared" si="98"/>
        <v>12</v>
      </c>
      <c r="E662" s="51">
        <f t="shared" si="99"/>
        <v>43524.499999998399</v>
      </c>
      <c r="F662" s="63">
        <v>4.9000000000000004</v>
      </c>
      <c r="G662" s="17" t="s">
        <v>27</v>
      </c>
      <c r="H662" s="58">
        <v>6.3</v>
      </c>
      <c r="I662" s="70">
        <v>11.8</v>
      </c>
      <c r="J662" s="17" t="s">
        <v>27</v>
      </c>
      <c r="K662" s="71">
        <v>16</v>
      </c>
      <c r="N662" s="23">
        <f t="shared" si="93"/>
        <v>4.9000000000000004</v>
      </c>
      <c r="O662" s="23">
        <f t="shared" si="94"/>
        <v>6.3</v>
      </c>
      <c r="P662" s="17">
        <f t="shared" si="95"/>
        <v>11.8</v>
      </c>
      <c r="Q662" s="17">
        <f t="shared" si="96"/>
        <v>16</v>
      </c>
      <c r="R662" s="18">
        <v>11.8</v>
      </c>
      <c r="S662" s="18">
        <v>16</v>
      </c>
      <c r="T662" s="18">
        <v>4.9000000000000004</v>
      </c>
      <c r="U662" s="56">
        <v>6.3</v>
      </c>
    </row>
    <row r="663" spans="1:21" x14ac:dyDescent="0.25">
      <c r="A663" s="49">
        <f t="shared" si="97"/>
        <v>2019</v>
      </c>
      <c r="B663" s="50">
        <f t="shared" si="91"/>
        <v>2</v>
      </c>
      <c r="C663" s="50">
        <f t="shared" si="92"/>
        <v>28</v>
      </c>
      <c r="D663" s="50">
        <f t="shared" si="98"/>
        <v>13</v>
      </c>
      <c r="E663" s="51">
        <f t="shared" si="99"/>
        <v>43524.541666665064</v>
      </c>
      <c r="F663" s="63">
        <v>5.7</v>
      </c>
      <c r="G663" s="17" t="s">
        <v>27</v>
      </c>
      <c r="H663" s="58">
        <v>6.1</v>
      </c>
      <c r="I663" s="70">
        <v>11.3</v>
      </c>
      <c r="J663" s="17" t="s">
        <v>27</v>
      </c>
      <c r="K663" s="71">
        <v>15.8</v>
      </c>
      <c r="N663" s="23">
        <f t="shared" si="93"/>
        <v>5.7</v>
      </c>
      <c r="O663" s="23">
        <f t="shared" si="94"/>
        <v>6.1</v>
      </c>
      <c r="P663" s="17">
        <f t="shared" si="95"/>
        <v>11.3</v>
      </c>
      <c r="Q663" s="17">
        <f t="shared" si="96"/>
        <v>15.8</v>
      </c>
      <c r="R663" s="18">
        <v>11.3</v>
      </c>
      <c r="S663" s="18">
        <v>15.8</v>
      </c>
      <c r="T663" s="18">
        <v>5.7</v>
      </c>
      <c r="U663" s="56">
        <v>6.1</v>
      </c>
    </row>
    <row r="664" spans="1:21" x14ac:dyDescent="0.25">
      <c r="A664" s="49">
        <f t="shared" si="97"/>
        <v>2019</v>
      </c>
      <c r="B664" s="50">
        <f t="shared" si="91"/>
        <v>2</v>
      </c>
      <c r="C664" s="50">
        <f t="shared" si="92"/>
        <v>28</v>
      </c>
      <c r="D664" s="50">
        <f t="shared" si="98"/>
        <v>14</v>
      </c>
      <c r="E664" s="51">
        <f t="shared" si="99"/>
        <v>43524.583333331728</v>
      </c>
      <c r="F664" s="63">
        <v>5.3</v>
      </c>
      <c r="G664" s="17" t="s">
        <v>27</v>
      </c>
      <c r="H664" s="58">
        <v>6</v>
      </c>
      <c r="I664" s="70">
        <v>9.1</v>
      </c>
      <c r="J664" s="17" t="s">
        <v>27</v>
      </c>
      <c r="K664" s="71">
        <v>15.4</v>
      </c>
      <c r="N664" s="23">
        <f t="shared" si="93"/>
        <v>5.3</v>
      </c>
      <c r="O664" s="23">
        <f t="shared" si="94"/>
        <v>6</v>
      </c>
      <c r="P664" s="17">
        <f t="shared" si="95"/>
        <v>9.1</v>
      </c>
      <c r="Q664" s="17">
        <f t="shared" si="96"/>
        <v>15.4</v>
      </c>
      <c r="R664" s="18">
        <v>9.1</v>
      </c>
      <c r="S664" s="18">
        <v>15.4</v>
      </c>
      <c r="T664" s="18">
        <v>5.3</v>
      </c>
      <c r="U664" s="56">
        <v>6</v>
      </c>
    </row>
    <row r="665" spans="1:21" x14ac:dyDescent="0.25">
      <c r="A665" s="49">
        <f t="shared" si="97"/>
        <v>2019</v>
      </c>
      <c r="B665" s="50">
        <f t="shared" si="91"/>
        <v>2</v>
      </c>
      <c r="C665" s="50">
        <f t="shared" si="92"/>
        <v>28</v>
      </c>
      <c r="D665" s="50">
        <f t="shared" si="98"/>
        <v>15</v>
      </c>
      <c r="E665" s="51">
        <f t="shared" si="99"/>
        <v>43524.624999998392</v>
      </c>
      <c r="F665" s="63">
        <v>5.7</v>
      </c>
      <c r="G665" s="17" t="s">
        <v>27</v>
      </c>
      <c r="H665" s="58">
        <v>5.9</v>
      </c>
      <c r="I665" s="70">
        <v>11.1</v>
      </c>
      <c r="J665" s="17" t="s">
        <v>27</v>
      </c>
      <c r="K665" s="71">
        <v>15.1</v>
      </c>
      <c r="N665" s="23">
        <f t="shared" si="93"/>
        <v>5.7</v>
      </c>
      <c r="O665" s="23">
        <f t="shared" si="94"/>
        <v>5.9</v>
      </c>
      <c r="P665" s="17">
        <f t="shared" si="95"/>
        <v>11.1</v>
      </c>
      <c r="Q665" s="17">
        <f t="shared" si="96"/>
        <v>15.1</v>
      </c>
      <c r="R665" s="18">
        <v>11.1</v>
      </c>
      <c r="S665" s="18">
        <v>15.1</v>
      </c>
      <c r="T665" s="18">
        <v>5.7</v>
      </c>
      <c r="U665" s="56">
        <v>5.9</v>
      </c>
    </row>
    <row r="666" spans="1:21" x14ac:dyDescent="0.25">
      <c r="A666" s="49">
        <f t="shared" si="97"/>
        <v>2019</v>
      </c>
      <c r="B666" s="50">
        <f t="shared" si="91"/>
        <v>2</v>
      </c>
      <c r="C666" s="50">
        <f t="shared" si="92"/>
        <v>28</v>
      </c>
      <c r="D666" s="50">
        <f t="shared" si="98"/>
        <v>16</v>
      </c>
      <c r="E666" s="51">
        <f t="shared" si="99"/>
        <v>43524.666666665056</v>
      </c>
      <c r="F666" s="63">
        <v>4.8</v>
      </c>
      <c r="G666" s="17" t="s">
        <v>27</v>
      </c>
      <c r="H666" s="58">
        <v>5.5</v>
      </c>
      <c r="I666" s="70">
        <v>9</v>
      </c>
      <c r="J666" s="17" t="s">
        <v>27</v>
      </c>
      <c r="K666" s="71">
        <v>14.6</v>
      </c>
      <c r="N666" s="23">
        <f t="shared" si="93"/>
        <v>4.8</v>
      </c>
      <c r="O666" s="23">
        <f t="shared" si="94"/>
        <v>5.5</v>
      </c>
      <c r="P666" s="17">
        <f t="shared" si="95"/>
        <v>9</v>
      </c>
      <c r="Q666" s="17">
        <f t="shared" si="96"/>
        <v>14.6</v>
      </c>
      <c r="R666" s="18">
        <v>9</v>
      </c>
      <c r="S666" s="18">
        <v>14.6</v>
      </c>
      <c r="T666" s="18">
        <v>4.8</v>
      </c>
      <c r="U666" s="56">
        <v>5.5</v>
      </c>
    </row>
    <row r="667" spans="1:21" x14ac:dyDescent="0.25">
      <c r="A667" s="49">
        <f t="shared" si="97"/>
        <v>2019</v>
      </c>
      <c r="B667" s="50">
        <f t="shared" ref="B667:B730" si="100">B666</f>
        <v>2</v>
      </c>
      <c r="C667" s="50">
        <f t="shared" ref="C667:C730" si="101">C643+1</f>
        <v>28</v>
      </c>
      <c r="D667" s="50">
        <f t="shared" si="98"/>
        <v>17</v>
      </c>
      <c r="E667" s="51">
        <f t="shared" si="99"/>
        <v>43524.70833333172</v>
      </c>
      <c r="F667" s="63">
        <v>7.2</v>
      </c>
      <c r="G667" s="17" t="s">
        <v>27</v>
      </c>
      <c r="H667" s="58">
        <v>5.5</v>
      </c>
      <c r="I667" s="70">
        <v>12.6</v>
      </c>
      <c r="J667" s="17" t="s">
        <v>27</v>
      </c>
      <c r="K667" s="71">
        <v>14.6</v>
      </c>
      <c r="N667" s="23">
        <f t="shared" si="93"/>
        <v>7.2</v>
      </c>
      <c r="O667" s="23">
        <f t="shared" si="94"/>
        <v>5.5</v>
      </c>
      <c r="P667" s="17">
        <f t="shared" si="95"/>
        <v>12.6</v>
      </c>
      <c r="Q667" s="17">
        <f t="shared" si="96"/>
        <v>14.6</v>
      </c>
      <c r="R667" s="18">
        <v>12.6</v>
      </c>
      <c r="S667" s="18">
        <v>14.6</v>
      </c>
      <c r="T667" s="18">
        <v>7.2</v>
      </c>
      <c r="U667" s="56">
        <v>5.5</v>
      </c>
    </row>
    <row r="668" spans="1:21" x14ac:dyDescent="0.25">
      <c r="A668" s="49">
        <f t="shared" si="97"/>
        <v>2019</v>
      </c>
      <c r="B668" s="50">
        <f t="shared" si="100"/>
        <v>2</v>
      </c>
      <c r="C668" s="50">
        <f t="shared" si="101"/>
        <v>28</v>
      </c>
      <c r="D668" s="50">
        <f t="shared" si="98"/>
        <v>18</v>
      </c>
      <c r="E668" s="51">
        <f t="shared" si="99"/>
        <v>43524.749999998385</v>
      </c>
      <c r="F668" s="63">
        <v>7.9</v>
      </c>
      <c r="G668" s="17" t="s">
        <v>27</v>
      </c>
      <c r="H668" s="58">
        <v>5.4</v>
      </c>
      <c r="I668" s="70">
        <v>18.899999999999999</v>
      </c>
      <c r="J668" s="17" t="s">
        <v>27</v>
      </c>
      <c r="K668" s="71">
        <v>14.5</v>
      </c>
      <c r="N668" s="23">
        <f t="shared" si="93"/>
        <v>7.9</v>
      </c>
      <c r="O668" s="23">
        <f t="shared" si="94"/>
        <v>5.4</v>
      </c>
      <c r="P668" s="17">
        <f t="shared" si="95"/>
        <v>18.899999999999999</v>
      </c>
      <c r="Q668" s="17">
        <f t="shared" si="96"/>
        <v>14.5</v>
      </c>
      <c r="R668" s="18">
        <v>18.899999999999999</v>
      </c>
      <c r="S668" s="18">
        <v>14.5</v>
      </c>
      <c r="T668" s="18">
        <v>7.9</v>
      </c>
      <c r="U668" s="56">
        <v>5.4</v>
      </c>
    </row>
    <row r="669" spans="1:21" x14ac:dyDescent="0.25">
      <c r="A669" s="49">
        <f t="shared" si="97"/>
        <v>2019</v>
      </c>
      <c r="B669" s="50">
        <f t="shared" si="100"/>
        <v>2</v>
      </c>
      <c r="C669" s="50">
        <f t="shared" si="101"/>
        <v>28</v>
      </c>
      <c r="D669" s="50">
        <f t="shared" si="98"/>
        <v>19</v>
      </c>
      <c r="E669" s="51">
        <f t="shared" si="99"/>
        <v>43524.791666665049</v>
      </c>
      <c r="F669" s="63">
        <v>5.6</v>
      </c>
      <c r="G669" s="17" t="s">
        <v>27</v>
      </c>
      <c r="H669" s="58">
        <v>5.3</v>
      </c>
      <c r="I669" s="70">
        <v>19</v>
      </c>
      <c r="J669" s="17" t="s">
        <v>27</v>
      </c>
      <c r="K669" s="71">
        <v>14.6</v>
      </c>
      <c r="N669" s="23">
        <f t="shared" si="93"/>
        <v>5.6</v>
      </c>
      <c r="O669" s="23">
        <f t="shared" si="94"/>
        <v>5.3</v>
      </c>
      <c r="P669" s="17">
        <f t="shared" si="95"/>
        <v>19</v>
      </c>
      <c r="Q669" s="17">
        <f t="shared" si="96"/>
        <v>14.6</v>
      </c>
      <c r="R669" s="18">
        <v>19</v>
      </c>
      <c r="S669" s="18">
        <v>14.6</v>
      </c>
      <c r="T669" s="18">
        <v>5.6</v>
      </c>
      <c r="U669" s="56">
        <v>5.3</v>
      </c>
    </row>
    <row r="670" spans="1:21" x14ac:dyDescent="0.25">
      <c r="A670" s="49">
        <f t="shared" si="97"/>
        <v>2019</v>
      </c>
      <c r="B670" s="50">
        <f t="shared" si="100"/>
        <v>2</v>
      </c>
      <c r="C670" s="50">
        <f t="shared" si="101"/>
        <v>28</v>
      </c>
      <c r="D670" s="50">
        <f t="shared" si="98"/>
        <v>20</v>
      </c>
      <c r="E670" s="51">
        <f t="shared" si="99"/>
        <v>43524.833333331713</v>
      </c>
      <c r="F670" s="63">
        <v>4.0999999999999996</v>
      </c>
      <c r="G670" s="17" t="s">
        <v>27</v>
      </c>
      <c r="H670" s="58">
        <v>5.2</v>
      </c>
      <c r="I670" s="70">
        <v>14.5</v>
      </c>
      <c r="J670" s="17" t="s">
        <v>27</v>
      </c>
      <c r="K670" s="71">
        <v>14.4</v>
      </c>
      <c r="N670" s="23">
        <f t="shared" si="93"/>
        <v>4.0999999999999996</v>
      </c>
      <c r="O670" s="23">
        <f t="shared" si="94"/>
        <v>5.2</v>
      </c>
      <c r="P670" s="17">
        <f t="shared" si="95"/>
        <v>14.5</v>
      </c>
      <c r="Q670" s="17">
        <f t="shared" si="96"/>
        <v>14.4</v>
      </c>
      <c r="R670" s="18">
        <v>14.5</v>
      </c>
      <c r="S670" s="18">
        <v>14.4</v>
      </c>
      <c r="T670" s="18">
        <v>4.0999999999999996</v>
      </c>
      <c r="U670" s="56">
        <v>5.2</v>
      </c>
    </row>
    <row r="671" spans="1:21" x14ac:dyDescent="0.25">
      <c r="A671" s="49">
        <f t="shared" si="97"/>
        <v>2019</v>
      </c>
      <c r="B671" s="50">
        <f t="shared" si="100"/>
        <v>2</v>
      </c>
      <c r="C671" s="50">
        <f t="shared" si="101"/>
        <v>28</v>
      </c>
      <c r="D671" s="50">
        <f t="shared" si="98"/>
        <v>21</v>
      </c>
      <c r="E671" s="51">
        <f t="shared" si="99"/>
        <v>43524.874999998377</v>
      </c>
      <c r="F671" s="63">
        <v>4.5999999999999996</v>
      </c>
      <c r="G671" s="17" t="s">
        <v>27</v>
      </c>
      <c r="H671" s="58">
        <v>5.0999999999999996</v>
      </c>
      <c r="I671" s="70">
        <v>16.8</v>
      </c>
      <c r="J671" s="17" t="s">
        <v>27</v>
      </c>
      <c r="K671" s="71">
        <v>14.3</v>
      </c>
      <c r="N671" s="23">
        <f t="shared" si="93"/>
        <v>4.5999999999999996</v>
      </c>
      <c r="O671" s="23">
        <f t="shared" si="94"/>
        <v>5.0999999999999996</v>
      </c>
      <c r="P671" s="17">
        <f t="shared" si="95"/>
        <v>16.8</v>
      </c>
      <c r="Q671" s="17">
        <f t="shared" si="96"/>
        <v>14.3</v>
      </c>
      <c r="R671" s="18">
        <v>16.8</v>
      </c>
      <c r="S671" s="18">
        <v>14.3</v>
      </c>
      <c r="T671" s="18">
        <v>4.5999999999999996</v>
      </c>
      <c r="U671" s="56">
        <v>5.0999999999999996</v>
      </c>
    </row>
    <row r="672" spans="1:21" x14ac:dyDescent="0.25">
      <c r="A672" s="49">
        <f t="shared" si="97"/>
        <v>2019</v>
      </c>
      <c r="B672" s="50">
        <f t="shared" si="100"/>
        <v>2</v>
      </c>
      <c r="C672" s="50">
        <f t="shared" si="101"/>
        <v>28</v>
      </c>
      <c r="D672" s="50">
        <f t="shared" si="98"/>
        <v>22</v>
      </c>
      <c r="E672" s="51">
        <f t="shared" si="99"/>
        <v>43524.916666665042</v>
      </c>
      <c r="F672" s="63">
        <v>4.0999999999999996</v>
      </c>
      <c r="G672" s="17" t="s">
        <v>27</v>
      </c>
      <c r="H672" s="58">
        <v>5</v>
      </c>
      <c r="I672" s="70">
        <v>12.9</v>
      </c>
      <c r="J672" s="17" t="s">
        <v>27</v>
      </c>
      <c r="K672" s="71">
        <v>14.1</v>
      </c>
      <c r="N672" s="23">
        <f t="shared" si="93"/>
        <v>4.0999999999999996</v>
      </c>
      <c r="O672" s="23">
        <f t="shared" si="94"/>
        <v>5</v>
      </c>
      <c r="P672" s="17">
        <f t="shared" si="95"/>
        <v>12.9</v>
      </c>
      <c r="Q672" s="17">
        <f t="shared" si="96"/>
        <v>14.1</v>
      </c>
      <c r="R672" s="18">
        <v>12.9</v>
      </c>
      <c r="S672" s="18">
        <v>14.1</v>
      </c>
      <c r="T672" s="18">
        <v>4.0999999999999996</v>
      </c>
      <c r="U672" s="56">
        <v>5</v>
      </c>
    </row>
    <row r="673" spans="1:21" x14ac:dyDescent="0.25">
      <c r="A673" s="49">
        <f t="shared" si="97"/>
        <v>2019</v>
      </c>
      <c r="B673" s="50">
        <f t="shared" si="100"/>
        <v>2</v>
      </c>
      <c r="C673" s="50">
        <f t="shared" si="101"/>
        <v>28</v>
      </c>
      <c r="D673" s="50">
        <f t="shared" si="98"/>
        <v>23</v>
      </c>
      <c r="E673" s="51">
        <f t="shared" si="99"/>
        <v>43524.958333331706</v>
      </c>
      <c r="F673" s="63">
        <v>0.9</v>
      </c>
      <c r="G673" s="17" t="s">
        <v>27</v>
      </c>
      <c r="H673" s="58">
        <v>4.9000000000000004</v>
      </c>
      <c r="I673" s="70">
        <v>8.4</v>
      </c>
      <c r="J673" s="17" t="s">
        <v>27</v>
      </c>
      <c r="K673" s="71">
        <v>13.7</v>
      </c>
      <c r="N673" s="23">
        <f t="shared" si="93"/>
        <v>0.9</v>
      </c>
      <c r="O673" s="23">
        <f t="shared" si="94"/>
        <v>4.9000000000000004</v>
      </c>
      <c r="P673" s="17">
        <f t="shared" si="95"/>
        <v>8.4</v>
      </c>
      <c r="Q673" s="17">
        <f t="shared" si="96"/>
        <v>13.7</v>
      </c>
      <c r="R673" s="18">
        <v>8.4</v>
      </c>
      <c r="S673" s="18">
        <v>13.7</v>
      </c>
      <c r="T673" s="18">
        <v>0.9</v>
      </c>
      <c r="U673" s="56">
        <v>4.9000000000000004</v>
      </c>
    </row>
    <row r="674" spans="1:21" x14ac:dyDescent="0.25">
      <c r="A674" s="49">
        <f t="shared" si="97"/>
        <v>2019</v>
      </c>
      <c r="B674" s="50">
        <f t="shared" si="100"/>
        <v>2</v>
      </c>
      <c r="C674" s="50">
        <f t="shared" si="101"/>
        <v>29</v>
      </c>
      <c r="D674" s="50">
        <f t="shared" si="98"/>
        <v>0</v>
      </c>
      <c r="E674" s="51">
        <f t="shared" si="99"/>
        <v>43524.99999999837</v>
      </c>
      <c r="F674" s="63"/>
      <c r="G674" s="17"/>
      <c r="H674" s="58"/>
      <c r="I674" s="70"/>
      <c r="J674" s="17"/>
      <c r="K674" s="55"/>
      <c r="N674" s="23" t="e">
        <f t="shared" si="93"/>
        <v>#N/A</v>
      </c>
      <c r="O674" s="23" t="e">
        <f t="shared" si="94"/>
        <v>#N/A</v>
      </c>
      <c r="P674" s="17" t="e">
        <f t="shared" si="95"/>
        <v>#N/A</v>
      </c>
      <c r="Q674" s="17" t="e">
        <f t="shared" si="96"/>
        <v>#N/A</v>
      </c>
    </row>
    <row r="675" spans="1:21" x14ac:dyDescent="0.25">
      <c r="A675" s="49">
        <f t="shared" si="97"/>
        <v>2019</v>
      </c>
      <c r="B675" s="50">
        <f t="shared" si="100"/>
        <v>2</v>
      </c>
      <c r="C675" s="50">
        <f t="shared" si="101"/>
        <v>29</v>
      </c>
      <c r="D675" s="50">
        <f t="shared" si="98"/>
        <v>1</v>
      </c>
      <c r="E675" s="51">
        <f t="shared" si="99"/>
        <v>43525.041666665034</v>
      </c>
      <c r="F675" s="63"/>
      <c r="G675" s="17"/>
      <c r="H675" s="58"/>
      <c r="I675" s="70"/>
      <c r="J675" s="17"/>
      <c r="K675" s="55"/>
      <c r="N675" s="23" t="e">
        <f t="shared" si="93"/>
        <v>#N/A</v>
      </c>
      <c r="O675" s="23" t="e">
        <f t="shared" si="94"/>
        <v>#N/A</v>
      </c>
      <c r="P675" s="17" t="e">
        <f t="shared" si="95"/>
        <v>#N/A</v>
      </c>
      <c r="Q675" s="17" t="e">
        <f t="shared" si="96"/>
        <v>#N/A</v>
      </c>
    </row>
    <row r="676" spans="1:21" x14ac:dyDescent="0.25">
      <c r="A676" s="49">
        <f t="shared" si="97"/>
        <v>2019</v>
      </c>
      <c r="B676" s="50">
        <f t="shared" si="100"/>
        <v>2</v>
      </c>
      <c r="C676" s="50">
        <f t="shared" si="101"/>
        <v>29</v>
      </c>
      <c r="D676" s="50">
        <f t="shared" si="98"/>
        <v>2</v>
      </c>
      <c r="E676" s="51">
        <f t="shared" si="99"/>
        <v>43525.083333331699</v>
      </c>
      <c r="F676" s="63"/>
      <c r="G676" s="17"/>
      <c r="H676" s="58"/>
      <c r="I676" s="70"/>
      <c r="J676" s="17"/>
      <c r="K676" s="55"/>
      <c r="N676" s="23" t="e">
        <f t="shared" si="93"/>
        <v>#N/A</v>
      </c>
      <c r="O676" s="23" t="e">
        <f t="shared" si="94"/>
        <v>#N/A</v>
      </c>
      <c r="P676" s="17" t="e">
        <f t="shared" si="95"/>
        <v>#N/A</v>
      </c>
      <c r="Q676" s="17" t="e">
        <f t="shared" si="96"/>
        <v>#N/A</v>
      </c>
    </row>
    <row r="677" spans="1:21" x14ac:dyDescent="0.25">
      <c r="A677" s="49">
        <f t="shared" si="97"/>
        <v>2019</v>
      </c>
      <c r="B677" s="50">
        <f t="shared" si="100"/>
        <v>2</v>
      </c>
      <c r="C677" s="50">
        <f t="shared" si="101"/>
        <v>29</v>
      </c>
      <c r="D677" s="50">
        <f t="shared" si="98"/>
        <v>3</v>
      </c>
      <c r="E677" s="51">
        <f t="shared" si="99"/>
        <v>43525.124999998363</v>
      </c>
      <c r="F677" s="63"/>
      <c r="G677" s="17"/>
      <c r="H677" s="58"/>
      <c r="I677" s="70"/>
      <c r="J677" s="17"/>
      <c r="K677" s="55"/>
      <c r="N677" s="23" t="e">
        <f t="shared" si="93"/>
        <v>#N/A</v>
      </c>
      <c r="O677" s="23" t="e">
        <f t="shared" si="94"/>
        <v>#N/A</v>
      </c>
      <c r="P677" s="17" t="e">
        <f t="shared" si="95"/>
        <v>#N/A</v>
      </c>
      <c r="Q677" s="17" t="e">
        <f t="shared" si="96"/>
        <v>#N/A</v>
      </c>
    </row>
    <row r="678" spans="1:21" x14ac:dyDescent="0.25">
      <c r="A678" s="49">
        <f t="shared" si="97"/>
        <v>2019</v>
      </c>
      <c r="B678" s="50">
        <f t="shared" si="100"/>
        <v>2</v>
      </c>
      <c r="C678" s="50">
        <f t="shared" si="101"/>
        <v>29</v>
      </c>
      <c r="D678" s="50">
        <f t="shared" si="98"/>
        <v>4</v>
      </c>
      <c r="E678" s="51">
        <f t="shared" si="99"/>
        <v>43525.166666665027</v>
      </c>
      <c r="F678" s="63"/>
      <c r="G678" s="17"/>
      <c r="H678" s="58"/>
      <c r="I678" s="70"/>
      <c r="J678" s="17"/>
      <c r="K678" s="55"/>
      <c r="N678" s="23" t="e">
        <f t="shared" si="93"/>
        <v>#N/A</v>
      </c>
      <c r="O678" s="23" t="e">
        <f t="shared" si="94"/>
        <v>#N/A</v>
      </c>
      <c r="P678" s="17" t="e">
        <f t="shared" si="95"/>
        <v>#N/A</v>
      </c>
      <c r="Q678" s="17" t="e">
        <f t="shared" si="96"/>
        <v>#N/A</v>
      </c>
    </row>
    <row r="679" spans="1:21" x14ac:dyDescent="0.25">
      <c r="A679" s="49">
        <f t="shared" si="97"/>
        <v>2019</v>
      </c>
      <c r="B679" s="50">
        <f t="shared" si="100"/>
        <v>2</v>
      </c>
      <c r="C679" s="50">
        <f t="shared" si="101"/>
        <v>29</v>
      </c>
      <c r="D679" s="50">
        <f t="shared" si="98"/>
        <v>5</v>
      </c>
      <c r="E679" s="51">
        <f t="shared" si="99"/>
        <v>43525.208333331691</v>
      </c>
      <c r="F679" s="63"/>
      <c r="G679" s="17"/>
      <c r="H679" s="58"/>
      <c r="I679" s="70"/>
      <c r="J679" s="17"/>
      <c r="K679" s="55"/>
      <c r="N679" s="23" t="e">
        <f t="shared" si="93"/>
        <v>#N/A</v>
      </c>
      <c r="O679" s="23" t="e">
        <f t="shared" si="94"/>
        <v>#N/A</v>
      </c>
      <c r="P679" s="17" t="e">
        <f t="shared" si="95"/>
        <v>#N/A</v>
      </c>
      <c r="Q679" s="17" t="e">
        <f t="shared" si="96"/>
        <v>#N/A</v>
      </c>
    </row>
    <row r="680" spans="1:21" x14ac:dyDescent="0.25">
      <c r="A680" s="49">
        <f t="shared" si="97"/>
        <v>2019</v>
      </c>
      <c r="B680" s="50">
        <f t="shared" si="100"/>
        <v>2</v>
      </c>
      <c r="C680" s="50">
        <f t="shared" si="101"/>
        <v>29</v>
      </c>
      <c r="D680" s="50">
        <f t="shared" si="98"/>
        <v>6</v>
      </c>
      <c r="E680" s="51">
        <f t="shared" si="99"/>
        <v>43525.249999998356</v>
      </c>
      <c r="F680" s="63"/>
      <c r="G680" s="17"/>
      <c r="H680" s="58"/>
      <c r="I680" s="70"/>
      <c r="J680" s="17"/>
      <c r="K680" s="55"/>
      <c r="N680" s="23" t="e">
        <f t="shared" si="93"/>
        <v>#N/A</v>
      </c>
      <c r="O680" s="23" t="e">
        <f t="shared" si="94"/>
        <v>#N/A</v>
      </c>
      <c r="P680" s="17" t="e">
        <f t="shared" si="95"/>
        <v>#N/A</v>
      </c>
      <c r="Q680" s="17" t="e">
        <f t="shared" si="96"/>
        <v>#N/A</v>
      </c>
    </row>
    <row r="681" spans="1:21" x14ac:dyDescent="0.25">
      <c r="A681" s="49">
        <f t="shared" si="97"/>
        <v>2019</v>
      </c>
      <c r="B681" s="50">
        <f t="shared" si="100"/>
        <v>2</v>
      </c>
      <c r="C681" s="50">
        <f t="shared" si="101"/>
        <v>29</v>
      </c>
      <c r="D681" s="50">
        <f t="shared" si="98"/>
        <v>7</v>
      </c>
      <c r="E681" s="51">
        <f t="shared" si="99"/>
        <v>43525.29166666502</v>
      </c>
      <c r="F681" s="63"/>
      <c r="G681" s="17"/>
      <c r="H681" s="58"/>
      <c r="I681" s="70"/>
      <c r="J681" s="17"/>
      <c r="K681" s="55"/>
      <c r="N681" s="23" t="e">
        <f t="shared" si="93"/>
        <v>#N/A</v>
      </c>
      <c r="O681" s="23" t="e">
        <f t="shared" si="94"/>
        <v>#N/A</v>
      </c>
      <c r="P681" s="17" t="e">
        <f t="shared" si="95"/>
        <v>#N/A</v>
      </c>
      <c r="Q681" s="17" t="e">
        <f t="shared" si="96"/>
        <v>#N/A</v>
      </c>
    </row>
    <row r="682" spans="1:21" x14ac:dyDescent="0.25">
      <c r="A682" s="49">
        <f t="shared" si="97"/>
        <v>2019</v>
      </c>
      <c r="B682" s="50">
        <f t="shared" si="100"/>
        <v>2</v>
      </c>
      <c r="C682" s="50">
        <f t="shared" si="101"/>
        <v>29</v>
      </c>
      <c r="D682" s="50">
        <f t="shared" si="98"/>
        <v>8</v>
      </c>
      <c r="E682" s="51">
        <f t="shared" si="99"/>
        <v>43525.333333331684</v>
      </c>
      <c r="F682" s="63"/>
      <c r="G682" s="17"/>
      <c r="H682" s="58"/>
      <c r="I682" s="70"/>
      <c r="J682" s="17"/>
      <c r="K682" s="55"/>
      <c r="N682" s="23" t="e">
        <f t="shared" si="93"/>
        <v>#N/A</v>
      </c>
      <c r="O682" s="23" t="e">
        <f t="shared" si="94"/>
        <v>#N/A</v>
      </c>
      <c r="P682" s="17" t="e">
        <f t="shared" si="95"/>
        <v>#N/A</v>
      </c>
      <c r="Q682" s="17" t="e">
        <f t="shared" si="96"/>
        <v>#N/A</v>
      </c>
    </row>
    <row r="683" spans="1:21" x14ac:dyDescent="0.25">
      <c r="A683" s="49">
        <f t="shared" si="97"/>
        <v>2019</v>
      </c>
      <c r="B683" s="50">
        <f t="shared" si="100"/>
        <v>2</v>
      </c>
      <c r="C683" s="50">
        <f t="shared" si="101"/>
        <v>29</v>
      </c>
      <c r="D683" s="50">
        <f t="shared" si="98"/>
        <v>9</v>
      </c>
      <c r="E683" s="51">
        <f t="shared" si="99"/>
        <v>43525.374999998348</v>
      </c>
      <c r="F683" s="63"/>
      <c r="G683" s="17"/>
      <c r="H683" s="58"/>
      <c r="I683" s="70"/>
      <c r="J683" s="17"/>
      <c r="K683" s="55"/>
      <c r="N683" s="23" t="e">
        <f t="shared" si="93"/>
        <v>#N/A</v>
      </c>
      <c r="O683" s="23" t="e">
        <f t="shared" si="94"/>
        <v>#N/A</v>
      </c>
      <c r="P683" s="17" t="e">
        <f t="shared" si="95"/>
        <v>#N/A</v>
      </c>
      <c r="Q683" s="17" t="e">
        <f t="shared" si="96"/>
        <v>#N/A</v>
      </c>
    </row>
    <row r="684" spans="1:21" x14ac:dyDescent="0.25">
      <c r="A684" s="49">
        <f t="shared" si="97"/>
        <v>2019</v>
      </c>
      <c r="B684" s="50">
        <f t="shared" si="100"/>
        <v>2</v>
      </c>
      <c r="C684" s="50">
        <f t="shared" si="101"/>
        <v>29</v>
      </c>
      <c r="D684" s="50">
        <f t="shared" si="98"/>
        <v>10</v>
      </c>
      <c r="E684" s="51">
        <f t="shared" si="99"/>
        <v>43525.416666665013</v>
      </c>
      <c r="F684" s="63"/>
      <c r="G684" s="17"/>
      <c r="H684" s="58"/>
      <c r="I684" s="70"/>
      <c r="J684" s="17"/>
      <c r="K684" s="55"/>
      <c r="N684" s="23" t="e">
        <f t="shared" si="93"/>
        <v>#N/A</v>
      </c>
      <c r="O684" s="23" t="e">
        <f t="shared" si="94"/>
        <v>#N/A</v>
      </c>
      <c r="P684" s="17" t="e">
        <f t="shared" si="95"/>
        <v>#N/A</v>
      </c>
      <c r="Q684" s="17" t="e">
        <f t="shared" si="96"/>
        <v>#N/A</v>
      </c>
    </row>
    <row r="685" spans="1:21" x14ac:dyDescent="0.25">
      <c r="A685" s="49">
        <f t="shared" si="97"/>
        <v>2019</v>
      </c>
      <c r="B685" s="50">
        <f t="shared" si="100"/>
        <v>2</v>
      </c>
      <c r="C685" s="50">
        <f t="shared" si="101"/>
        <v>29</v>
      </c>
      <c r="D685" s="50">
        <f t="shared" si="98"/>
        <v>11</v>
      </c>
      <c r="E685" s="51">
        <f t="shared" si="99"/>
        <v>43525.458333331677</v>
      </c>
      <c r="F685" s="63"/>
      <c r="G685" s="17"/>
      <c r="H685" s="58"/>
      <c r="I685" s="70"/>
      <c r="J685" s="17"/>
      <c r="K685" s="55"/>
      <c r="N685" s="23" t="e">
        <f t="shared" si="93"/>
        <v>#N/A</v>
      </c>
      <c r="O685" s="23" t="e">
        <f t="shared" si="94"/>
        <v>#N/A</v>
      </c>
      <c r="P685" s="17" t="e">
        <f t="shared" si="95"/>
        <v>#N/A</v>
      </c>
      <c r="Q685" s="17" t="e">
        <f t="shared" si="96"/>
        <v>#N/A</v>
      </c>
    </row>
    <row r="686" spans="1:21" x14ac:dyDescent="0.25">
      <c r="A686" s="49">
        <f t="shared" si="97"/>
        <v>2019</v>
      </c>
      <c r="B686" s="50">
        <f t="shared" si="100"/>
        <v>2</v>
      </c>
      <c r="C686" s="50">
        <f t="shared" si="101"/>
        <v>29</v>
      </c>
      <c r="D686" s="50">
        <f t="shared" si="98"/>
        <v>12</v>
      </c>
      <c r="E686" s="51">
        <f t="shared" si="99"/>
        <v>43525.499999998341</v>
      </c>
      <c r="F686" s="63"/>
      <c r="G686" s="17"/>
      <c r="H686" s="58"/>
      <c r="I686" s="70"/>
      <c r="J686" s="17"/>
      <c r="K686" s="55"/>
      <c r="N686" s="23" t="e">
        <f t="shared" si="93"/>
        <v>#N/A</v>
      </c>
      <c r="O686" s="23" t="e">
        <f t="shared" si="94"/>
        <v>#N/A</v>
      </c>
      <c r="P686" s="17" t="e">
        <f t="shared" si="95"/>
        <v>#N/A</v>
      </c>
      <c r="Q686" s="17" t="e">
        <f t="shared" si="96"/>
        <v>#N/A</v>
      </c>
    </row>
    <row r="687" spans="1:21" x14ac:dyDescent="0.25">
      <c r="A687" s="49">
        <f t="shared" si="97"/>
        <v>2019</v>
      </c>
      <c r="B687" s="50">
        <f t="shared" si="100"/>
        <v>2</v>
      </c>
      <c r="C687" s="50">
        <f t="shared" si="101"/>
        <v>29</v>
      </c>
      <c r="D687" s="50">
        <f t="shared" si="98"/>
        <v>13</v>
      </c>
      <c r="E687" s="51">
        <f t="shared" si="99"/>
        <v>43525.541666665005</v>
      </c>
      <c r="F687" s="63"/>
      <c r="G687" s="17"/>
      <c r="H687" s="58"/>
      <c r="I687" s="70"/>
      <c r="J687" s="17"/>
      <c r="K687" s="55"/>
      <c r="N687" s="23" t="e">
        <f t="shared" si="93"/>
        <v>#N/A</v>
      </c>
      <c r="O687" s="23" t="e">
        <f t="shared" si="94"/>
        <v>#N/A</v>
      </c>
      <c r="P687" s="17" t="e">
        <f t="shared" si="95"/>
        <v>#N/A</v>
      </c>
      <c r="Q687" s="17" t="e">
        <f t="shared" si="96"/>
        <v>#N/A</v>
      </c>
    </row>
    <row r="688" spans="1:21" x14ac:dyDescent="0.25">
      <c r="A688" s="49">
        <f t="shared" si="97"/>
        <v>2019</v>
      </c>
      <c r="B688" s="50">
        <f t="shared" si="100"/>
        <v>2</v>
      </c>
      <c r="C688" s="50">
        <f t="shared" si="101"/>
        <v>29</v>
      </c>
      <c r="D688" s="50">
        <f t="shared" si="98"/>
        <v>14</v>
      </c>
      <c r="E688" s="51">
        <f t="shared" si="99"/>
        <v>43525.58333333167</v>
      </c>
      <c r="F688" s="63"/>
      <c r="G688" s="17"/>
      <c r="H688" s="58"/>
      <c r="I688" s="70"/>
      <c r="J688" s="17"/>
      <c r="K688" s="55"/>
      <c r="N688" s="23" t="e">
        <f t="shared" si="93"/>
        <v>#N/A</v>
      </c>
      <c r="O688" s="23" t="e">
        <f t="shared" si="94"/>
        <v>#N/A</v>
      </c>
      <c r="P688" s="17" t="e">
        <f t="shared" si="95"/>
        <v>#N/A</v>
      </c>
      <c r="Q688" s="17" t="e">
        <f t="shared" si="96"/>
        <v>#N/A</v>
      </c>
    </row>
    <row r="689" spans="1:17" x14ac:dyDescent="0.25">
      <c r="A689" s="49">
        <f t="shared" si="97"/>
        <v>2019</v>
      </c>
      <c r="B689" s="50">
        <f t="shared" si="100"/>
        <v>2</v>
      </c>
      <c r="C689" s="50">
        <f t="shared" si="101"/>
        <v>29</v>
      </c>
      <c r="D689" s="50">
        <f t="shared" si="98"/>
        <v>15</v>
      </c>
      <c r="E689" s="51">
        <f t="shared" si="99"/>
        <v>43525.624999998334</v>
      </c>
      <c r="F689" s="63"/>
      <c r="G689" s="17"/>
      <c r="H689" s="58"/>
      <c r="I689" s="70"/>
      <c r="J689" s="17"/>
      <c r="K689" s="55"/>
      <c r="N689" s="23" t="e">
        <f t="shared" si="93"/>
        <v>#N/A</v>
      </c>
      <c r="O689" s="23" t="e">
        <f t="shared" si="94"/>
        <v>#N/A</v>
      </c>
      <c r="P689" s="17" t="e">
        <f t="shared" si="95"/>
        <v>#N/A</v>
      </c>
      <c r="Q689" s="17" t="e">
        <f t="shared" si="96"/>
        <v>#N/A</v>
      </c>
    </row>
    <row r="690" spans="1:17" x14ac:dyDescent="0.25">
      <c r="A690" s="49">
        <f t="shared" si="97"/>
        <v>2019</v>
      </c>
      <c r="B690" s="50">
        <f t="shared" si="100"/>
        <v>2</v>
      </c>
      <c r="C690" s="50">
        <f t="shared" si="101"/>
        <v>29</v>
      </c>
      <c r="D690" s="50">
        <f t="shared" si="98"/>
        <v>16</v>
      </c>
      <c r="E690" s="51">
        <f t="shared" si="99"/>
        <v>43525.666666664998</v>
      </c>
      <c r="F690" s="63"/>
      <c r="G690" s="17"/>
      <c r="H690" s="58"/>
      <c r="I690" s="70"/>
      <c r="J690" s="17"/>
      <c r="K690" s="55"/>
      <c r="N690" s="23" t="e">
        <f t="shared" si="93"/>
        <v>#N/A</v>
      </c>
      <c r="O690" s="23" t="e">
        <f t="shared" si="94"/>
        <v>#N/A</v>
      </c>
      <c r="P690" s="17" t="e">
        <f t="shared" si="95"/>
        <v>#N/A</v>
      </c>
      <c r="Q690" s="17" t="e">
        <f t="shared" si="96"/>
        <v>#N/A</v>
      </c>
    </row>
    <row r="691" spans="1:17" x14ac:dyDescent="0.25">
      <c r="A691" s="49">
        <f t="shared" si="97"/>
        <v>2019</v>
      </c>
      <c r="B691" s="50">
        <f t="shared" si="100"/>
        <v>2</v>
      </c>
      <c r="C691" s="50">
        <f t="shared" si="101"/>
        <v>29</v>
      </c>
      <c r="D691" s="50">
        <f t="shared" si="98"/>
        <v>17</v>
      </c>
      <c r="E691" s="51">
        <f t="shared" si="99"/>
        <v>43525.708333331662</v>
      </c>
      <c r="F691" s="63"/>
      <c r="G691" s="17"/>
      <c r="H691" s="58"/>
      <c r="I691" s="70"/>
      <c r="J691" s="17"/>
      <c r="K691" s="55"/>
      <c r="N691" s="23" t="e">
        <f t="shared" si="93"/>
        <v>#N/A</v>
      </c>
      <c r="O691" s="23" t="e">
        <f t="shared" si="94"/>
        <v>#N/A</v>
      </c>
      <c r="P691" s="17" t="e">
        <f t="shared" si="95"/>
        <v>#N/A</v>
      </c>
      <c r="Q691" s="17" t="e">
        <f t="shared" si="96"/>
        <v>#N/A</v>
      </c>
    </row>
    <row r="692" spans="1:17" x14ac:dyDescent="0.25">
      <c r="A692" s="49">
        <f t="shared" si="97"/>
        <v>2019</v>
      </c>
      <c r="B692" s="50">
        <f t="shared" si="100"/>
        <v>2</v>
      </c>
      <c r="C692" s="50">
        <f t="shared" si="101"/>
        <v>29</v>
      </c>
      <c r="D692" s="50">
        <f t="shared" si="98"/>
        <v>18</v>
      </c>
      <c r="E692" s="51">
        <f t="shared" si="99"/>
        <v>43525.749999998327</v>
      </c>
      <c r="F692" s="63"/>
      <c r="G692" s="17"/>
      <c r="H692" s="58"/>
      <c r="I692" s="70"/>
      <c r="J692" s="17"/>
      <c r="K692" s="55"/>
      <c r="N692" s="23" t="e">
        <f t="shared" si="93"/>
        <v>#N/A</v>
      </c>
      <c r="O692" s="23" t="e">
        <f t="shared" si="94"/>
        <v>#N/A</v>
      </c>
      <c r="P692" s="17" t="e">
        <f t="shared" si="95"/>
        <v>#N/A</v>
      </c>
      <c r="Q692" s="17" t="e">
        <f t="shared" si="96"/>
        <v>#N/A</v>
      </c>
    </row>
    <row r="693" spans="1:17" x14ac:dyDescent="0.25">
      <c r="A693" s="49">
        <f t="shared" si="97"/>
        <v>2019</v>
      </c>
      <c r="B693" s="50">
        <f t="shared" si="100"/>
        <v>2</v>
      </c>
      <c r="C693" s="50">
        <f t="shared" si="101"/>
        <v>29</v>
      </c>
      <c r="D693" s="50">
        <f t="shared" si="98"/>
        <v>19</v>
      </c>
      <c r="E693" s="51">
        <f t="shared" si="99"/>
        <v>43525.791666664991</v>
      </c>
      <c r="F693" s="63"/>
      <c r="G693" s="17"/>
      <c r="H693" s="58"/>
      <c r="I693" s="70"/>
      <c r="J693" s="17"/>
      <c r="K693" s="55"/>
      <c r="N693" s="23" t="e">
        <f t="shared" si="93"/>
        <v>#N/A</v>
      </c>
      <c r="O693" s="23" t="e">
        <f t="shared" si="94"/>
        <v>#N/A</v>
      </c>
      <c r="P693" s="17" t="e">
        <f t="shared" si="95"/>
        <v>#N/A</v>
      </c>
      <c r="Q693" s="17" t="e">
        <f t="shared" si="96"/>
        <v>#N/A</v>
      </c>
    </row>
    <row r="694" spans="1:17" x14ac:dyDescent="0.25">
      <c r="A694" s="49">
        <f t="shared" si="97"/>
        <v>2019</v>
      </c>
      <c r="B694" s="50">
        <f t="shared" si="100"/>
        <v>2</v>
      </c>
      <c r="C694" s="50">
        <f t="shared" si="101"/>
        <v>29</v>
      </c>
      <c r="D694" s="50">
        <f t="shared" si="98"/>
        <v>20</v>
      </c>
      <c r="E694" s="51">
        <f t="shared" si="99"/>
        <v>43525.833333331655</v>
      </c>
      <c r="F694" s="63"/>
      <c r="G694" s="17"/>
      <c r="H694" s="58"/>
      <c r="I694" s="70"/>
      <c r="J694" s="17"/>
      <c r="K694" s="55"/>
      <c r="N694" s="23" t="e">
        <f t="shared" si="93"/>
        <v>#N/A</v>
      </c>
      <c r="O694" s="23" t="e">
        <f t="shared" si="94"/>
        <v>#N/A</v>
      </c>
      <c r="P694" s="17" t="e">
        <f t="shared" si="95"/>
        <v>#N/A</v>
      </c>
      <c r="Q694" s="17" t="e">
        <f t="shared" si="96"/>
        <v>#N/A</v>
      </c>
    </row>
    <row r="695" spans="1:17" x14ac:dyDescent="0.25">
      <c r="A695" s="49">
        <f t="shared" si="97"/>
        <v>2019</v>
      </c>
      <c r="B695" s="50">
        <f t="shared" si="100"/>
        <v>2</v>
      </c>
      <c r="C695" s="50">
        <f t="shared" si="101"/>
        <v>29</v>
      </c>
      <c r="D695" s="50">
        <f t="shared" si="98"/>
        <v>21</v>
      </c>
      <c r="E695" s="51">
        <f t="shared" si="99"/>
        <v>43525.874999998319</v>
      </c>
      <c r="F695" s="63"/>
      <c r="G695" s="17"/>
      <c r="H695" s="58"/>
      <c r="I695" s="70"/>
      <c r="J695" s="17"/>
      <c r="K695" s="55"/>
      <c r="N695" s="23" t="e">
        <f t="shared" si="93"/>
        <v>#N/A</v>
      </c>
      <c r="O695" s="23" t="e">
        <f t="shared" si="94"/>
        <v>#N/A</v>
      </c>
      <c r="P695" s="17" t="e">
        <f t="shared" si="95"/>
        <v>#N/A</v>
      </c>
      <c r="Q695" s="17" t="e">
        <f t="shared" si="96"/>
        <v>#N/A</v>
      </c>
    </row>
    <row r="696" spans="1:17" x14ac:dyDescent="0.25">
      <c r="A696" s="49">
        <f t="shared" si="97"/>
        <v>2019</v>
      </c>
      <c r="B696" s="50">
        <f t="shared" si="100"/>
        <v>2</v>
      </c>
      <c r="C696" s="50">
        <f t="shared" si="101"/>
        <v>29</v>
      </c>
      <c r="D696" s="50">
        <f t="shared" si="98"/>
        <v>22</v>
      </c>
      <c r="E696" s="51">
        <f t="shared" si="99"/>
        <v>43525.916666664983</v>
      </c>
      <c r="F696" s="63"/>
      <c r="G696" s="17"/>
      <c r="H696" s="58"/>
      <c r="I696" s="70"/>
      <c r="J696" s="17"/>
      <c r="K696" s="55"/>
      <c r="N696" s="23" t="e">
        <f t="shared" si="93"/>
        <v>#N/A</v>
      </c>
      <c r="O696" s="23" t="e">
        <f t="shared" si="94"/>
        <v>#N/A</v>
      </c>
      <c r="P696" s="17" t="e">
        <f t="shared" si="95"/>
        <v>#N/A</v>
      </c>
      <c r="Q696" s="17" t="e">
        <f t="shared" si="96"/>
        <v>#N/A</v>
      </c>
    </row>
    <row r="697" spans="1:17" x14ac:dyDescent="0.25">
      <c r="A697" s="49">
        <f t="shared" si="97"/>
        <v>2019</v>
      </c>
      <c r="B697" s="50">
        <f t="shared" si="100"/>
        <v>2</v>
      </c>
      <c r="C697" s="50">
        <f t="shared" si="101"/>
        <v>29</v>
      </c>
      <c r="D697" s="50">
        <f t="shared" si="98"/>
        <v>23</v>
      </c>
      <c r="E697" s="51">
        <f t="shared" si="99"/>
        <v>43525.958333331648</v>
      </c>
      <c r="F697" s="63"/>
      <c r="G697" s="17"/>
      <c r="H697" s="58"/>
      <c r="I697" s="70"/>
      <c r="J697" s="17"/>
      <c r="K697" s="55"/>
      <c r="N697" s="23" t="e">
        <f t="shared" si="93"/>
        <v>#N/A</v>
      </c>
      <c r="O697" s="23" t="e">
        <f t="shared" si="94"/>
        <v>#N/A</v>
      </c>
      <c r="P697" s="17" t="e">
        <f t="shared" si="95"/>
        <v>#N/A</v>
      </c>
      <c r="Q697" s="17" t="e">
        <f t="shared" si="96"/>
        <v>#N/A</v>
      </c>
    </row>
    <row r="698" spans="1:17" x14ac:dyDescent="0.25">
      <c r="A698" s="49">
        <f t="shared" si="97"/>
        <v>2019</v>
      </c>
      <c r="B698" s="50">
        <f t="shared" si="100"/>
        <v>2</v>
      </c>
      <c r="C698" s="50">
        <f t="shared" si="101"/>
        <v>30</v>
      </c>
      <c r="D698" s="50">
        <f t="shared" si="98"/>
        <v>0</v>
      </c>
      <c r="E698" s="51">
        <f t="shared" si="99"/>
        <v>43525.999999998312</v>
      </c>
      <c r="F698" s="63"/>
      <c r="G698" s="17"/>
      <c r="H698" s="58"/>
      <c r="I698" s="70"/>
      <c r="J698" s="17"/>
      <c r="K698" s="55"/>
      <c r="N698" s="23" t="e">
        <f t="shared" si="93"/>
        <v>#N/A</v>
      </c>
      <c r="O698" s="23" t="e">
        <f t="shared" si="94"/>
        <v>#N/A</v>
      </c>
      <c r="P698" s="17" t="e">
        <f t="shared" si="95"/>
        <v>#N/A</v>
      </c>
      <c r="Q698" s="17" t="e">
        <f t="shared" si="96"/>
        <v>#N/A</v>
      </c>
    </row>
    <row r="699" spans="1:17" x14ac:dyDescent="0.25">
      <c r="A699" s="49">
        <f t="shared" si="97"/>
        <v>2019</v>
      </c>
      <c r="B699" s="50">
        <f t="shared" si="100"/>
        <v>2</v>
      </c>
      <c r="C699" s="50">
        <f t="shared" si="101"/>
        <v>30</v>
      </c>
      <c r="D699" s="50">
        <f t="shared" si="98"/>
        <v>1</v>
      </c>
      <c r="E699" s="51">
        <f t="shared" si="99"/>
        <v>43526.041666664976</v>
      </c>
      <c r="F699" s="63"/>
      <c r="G699" s="17"/>
      <c r="H699" s="58"/>
      <c r="I699" s="70"/>
      <c r="J699" s="17"/>
      <c r="K699" s="55"/>
      <c r="N699" s="23" t="e">
        <f t="shared" si="93"/>
        <v>#N/A</v>
      </c>
      <c r="O699" s="23" t="e">
        <f t="shared" si="94"/>
        <v>#N/A</v>
      </c>
      <c r="P699" s="17" t="e">
        <f t="shared" si="95"/>
        <v>#N/A</v>
      </c>
      <c r="Q699" s="17" t="e">
        <f t="shared" si="96"/>
        <v>#N/A</v>
      </c>
    </row>
    <row r="700" spans="1:17" x14ac:dyDescent="0.25">
      <c r="A700" s="49">
        <f t="shared" si="97"/>
        <v>2019</v>
      </c>
      <c r="B700" s="50">
        <f t="shared" si="100"/>
        <v>2</v>
      </c>
      <c r="C700" s="50">
        <f t="shared" si="101"/>
        <v>30</v>
      </c>
      <c r="D700" s="50">
        <f t="shared" si="98"/>
        <v>2</v>
      </c>
      <c r="E700" s="51">
        <f t="shared" si="99"/>
        <v>43526.08333333164</v>
      </c>
      <c r="F700" s="63"/>
      <c r="G700" s="17"/>
      <c r="H700" s="58"/>
      <c r="I700" s="70"/>
      <c r="J700" s="17"/>
      <c r="K700" s="55"/>
      <c r="N700" s="23" t="e">
        <f t="shared" si="93"/>
        <v>#N/A</v>
      </c>
      <c r="O700" s="23" t="e">
        <f t="shared" si="94"/>
        <v>#N/A</v>
      </c>
      <c r="P700" s="17" t="e">
        <f t="shared" si="95"/>
        <v>#N/A</v>
      </c>
      <c r="Q700" s="17" t="e">
        <f t="shared" si="96"/>
        <v>#N/A</v>
      </c>
    </row>
    <row r="701" spans="1:17" x14ac:dyDescent="0.25">
      <c r="A701" s="49">
        <f t="shared" si="97"/>
        <v>2019</v>
      </c>
      <c r="B701" s="50">
        <f t="shared" si="100"/>
        <v>2</v>
      </c>
      <c r="C701" s="50">
        <f t="shared" si="101"/>
        <v>30</v>
      </c>
      <c r="D701" s="50">
        <f t="shared" si="98"/>
        <v>3</v>
      </c>
      <c r="E701" s="51">
        <f t="shared" si="99"/>
        <v>43526.124999998305</v>
      </c>
      <c r="F701" s="63"/>
      <c r="G701" s="17"/>
      <c r="H701" s="58"/>
      <c r="I701" s="70"/>
      <c r="J701" s="17"/>
      <c r="K701" s="55"/>
      <c r="N701" s="23" t="e">
        <f t="shared" si="93"/>
        <v>#N/A</v>
      </c>
      <c r="O701" s="23" t="e">
        <f t="shared" si="94"/>
        <v>#N/A</v>
      </c>
      <c r="P701" s="17" t="e">
        <f t="shared" si="95"/>
        <v>#N/A</v>
      </c>
      <c r="Q701" s="17" t="e">
        <f t="shared" si="96"/>
        <v>#N/A</v>
      </c>
    </row>
    <row r="702" spans="1:17" x14ac:dyDescent="0.25">
      <c r="A702" s="49">
        <f t="shared" si="97"/>
        <v>2019</v>
      </c>
      <c r="B702" s="50">
        <f t="shared" si="100"/>
        <v>2</v>
      </c>
      <c r="C702" s="50">
        <f t="shared" si="101"/>
        <v>30</v>
      </c>
      <c r="D702" s="50">
        <f t="shared" si="98"/>
        <v>4</v>
      </c>
      <c r="E702" s="51">
        <f t="shared" si="99"/>
        <v>43526.166666664969</v>
      </c>
      <c r="F702" s="63"/>
      <c r="G702" s="17"/>
      <c r="H702" s="58"/>
      <c r="I702" s="70"/>
      <c r="J702" s="17"/>
      <c r="K702" s="55"/>
      <c r="N702" s="23" t="e">
        <f t="shared" si="93"/>
        <v>#N/A</v>
      </c>
      <c r="O702" s="23" t="e">
        <f t="shared" si="94"/>
        <v>#N/A</v>
      </c>
      <c r="P702" s="17" t="e">
        <f t="shared" si="95"/>
        <v>#N/A</v>
      </c>
      <c r="Q702" s="17" t="e">
        <f t="shared" si="96"/>
        <v>#N/A</v>
      </c>
    </row>
    <row r="703" spans="1:17" x14ac:dyDescent="0.25">
      <c r="A703" s="49">
        <f t="shared" si="97"/>
        <v>2019</v>
      </c>
      <c r="B703" s="50">
        <f t="shared" si="100"/>
        <v>2</v>
      </c>
      <c r="C703" s="50">
        <f t="shared" si="101"/>
        <v>30</v>
      </c>
      <c r="D703" s="50">
        <f t="shared" si="98"/>
        <v>5</v>
      </c>
      <c r="E703" s="51">
        <f t="shared" si="99"/>
        <v>43526.208333331633</v>
      </c>
      <c r="F703" s="63"/>
      <c r="G703" s="17"/>
      <c r="H703" s="58"/>
      <c r="I703" s="70"/>
      <c r="J703" s="17"/>
      <c r="K703" s="55"/>
      <c r="N703" s="23" t="e">
        <f t="shared" si="93"/>
        <v>#N/A</v>
      </c>
      <c r="O703" s="23" t="e">
        <f t="shared" si="94"/>
        <v>#N/A</v>
      </c>
      <c r="P703" s="17" t="e">
        <f t="shared" si="95"/>
        <v>#N/A</v>
      </c>
      <c r="Q703" s="17" t="e">
        <f t="shared" si="96"/>
        <v>#N/A</v>
      </c>
    </row>
    <row r="704" spans="1:17" x14ac:dyDescent="0.25">
      <c r="A704" s="49">
        <f t="shared" si="97"/>
        <v>2019</v>
      </c>
      <c r="B704" s="50">
        <f t="shared" si="100"/>
        <v>2</v>
      </c>
      <c r="C704" s="50">
        <f t="shared" si="101"/>
        <v>30</v>
      </c>
      <c r="D704" s="50">
        <f t="shared" si="98"/>
        <v>6</v>
      </c>
      <c r="E704" s="51">
        <f t="shared" si="99"/>
        <v>43526.249999998297</v>
      </c>
      <c r="F704" s="63"/>
      <c r="G704" s="17"/>
      <c r="H704" s="58"/>
      <c r="I704" s="70"/>
      <c r="J704" s="17"/>
      <c r="K704" s="55"/>
      <c r="N704" s="23" t="e">
        <f t="shared" si="93"/>
        <v>#N/A</v>
      </c>
      <c r="O704" s="23" t="e">
        <f t="shared" si="94"/>
        <v>#N/A</v>
      </c>
      <c r="P704" s="17" t="e">
        <f t="shared" si="95"/>
        <v>#N/A</v>
      </c>
      <c r="Q704" s="17" t="e">
        <f t="shared" si="96"/>
        <v>#N/A</v>
      </c>
    </row>
    <row r="705" spans="1:17" x14ac:dyDescent="0.25">
      <c r="A705" s="49">
        <f t="shared" si="97"/>
        <v>2019</v>
      </c>
      <c r="B705" s="50">
        <f t="shared" si="100"/>
        <v>2</v>
      </c>
      <c r="C705" s="50">
        <f t="shared" si="101"/>
        <v>30</v>
      </c>
      <c r="D705" s="50">
        <f t="shared" si="98"/>
        <v>7</v>
      </c>
      <c r="E705" s="51">
        <f t="shared" si="99"/>
        <v>43526.291666664962</v>
      </c>
      <c r="F705" s="63"/>
      <c r="G705" s="17"/>
      <c r="H705" s="58"/>
      <c r="I705" s="70"/>
      <c r="J705" s="17"/>
      <c r="K705" s="55"/>
      <c r="N705" s="23" t="e">
        <f t="shared" si="93"/>
        <v>#N/A</v>
      </c>
      <c r="O705" s="23" t="e">
        <f t="shared" si="94"/>
        <v>#N/A</v>
      </c>
      <c r="P705" s="17" t="e">
        <f t="shared" si="95"/>
        <v>#N/A</v>
      </c>
      <c r="Q705" s="17" t="e">
        <f t="shared" si="96"/>
        <v>#N/A</v>
      </c>
    </row>
    <row r="706" spans="1:17" x14ac:dyDescent="0.25">
      <c r="A706" s="49">
        <f t="shared" si="97"/>
        <v>2019</v>
      </c>
      <c r="B706" s="50">
        <f t="shared" si="100"/>
        <v>2</v>
      </c>
      <c r="C706" s="50">
        <f t="shared" si="101"/>
        <v>30</v>
      </c>
      <c r="D706" s="50">
        <f t="shared" si="98"/>
        <v>8</v>
      </c>
      <c r="E706" s="51">
        <f t="shared" si="99"/>
        <v>43526.333333331626</v>
      </c>
      <c r="F706" s="63"/>
      <c r="G706" s="17"/>
      <c r="H706" s="58"/>
      <c r="I706" s="70"/>
      <c r="J706" s="17"/>
      <c r="K706" s="55"/>
      <c r="N706" s="23" t="e">
        <f t="shared" ref="N706:N745" si="102">IF(G706="Valid", F706, NA())</f>
        <v>#N/A</v>
      </c>
      <c r="O706" s="23" t="e">
        <f t="shared" ref="O706:O745" si="103">IF(G706="Valid", H706, NA())</f>
        <v>#N/A</v>
      </c>
      <c r="P706" s="17" t="e">
        <f t="shared" ref="P706:P745" si="104">IF(J706="Valid", I706, NA())</f>
        <v>#N/A</v>
      </c>
      <c r="Q706" s="17" t="e">
        <f t="shared" ref="Q706:Q745" si="105">IF(J706="Valid", K706, NA())</f>
        <v>#N/A</v>
      </c>
    </row>
    <row r="707" spans="1:17" x14ac:dyDescent="0.25">
      <c r="A707" s="49">
        <f t="shared" si="97"/>
        <v>2019</v>
      </c>
      <c r="B707" s="50">
        <f t="shared" si="100"/>
        <v>2</v>
      </c>
      <c r="C707" s="50">
        <f t="shared" si="101"/>
        <v>30</v>
      </c>
      <c r="D707" s="50">
        <f t="shared" si="98"/>
        <v>9</v>
      </c>
      <c r="E707" s="51">
        <f t="shared" si="99"/>
        <v>43526.37499999829</v>
      </c>
      <c r="F707" s="63"/>
      <c r="G707" s="17"/>
      <c r="H707" s="58"/>
      <c r="I707" s="70"/>
      <c r="J707" s="17"/>
      <c r="K707" s="55"/>
      <c r="N707" s="23" t="e">
        <f t="shared" si="102"/>
        <v>#N/A</v>
      </c>
      <c r="O707" s="23" t="e">
        <f t="shared" si="103"/>
        <v>#N/A</v>
      </c>
      <c r="P707" s="17" t="e">
        <f t="shared" si="104"/>
        <v>#N/A</v>
      </c>
      <c r="Q707" s="17" t="e">
        <f t="shared" si="105"/>
        <v>#N/A</v>
      </c>
    </row>
    <row r="708" spans="1:17" x14ac:dyDescent="0.25">
      <c r="A708" s="49">
        <f t="shared" ref="A708:A745" si="106">A707</f>
        <v>2019</v>
      </c>
      <c r="B708" s="50">
        <f t="shared" si="100"/>
        <v>2</v>
      </c>
      <c r="C708" s="50">
        <f t="shared" si="101"/>
        <v>30</v>
      </c>
      <c r="D708" s="50">
        <f t="shared" ref="D708:D745" si="107">IF(D707=23,0,D707+1)</f>
        <v>10</v>
      </c>
      <c r="E708" s="51">
        <f t="shared" ref="E708:E745" si="108">E707+0.0416666666666666</f>
        <v>43526.416666664954</v>
      </c>
      <c r="F708" s="63"/>
      <c r="G708" s="17"/>
      <c r="H708" s="58"/>
      <c r="I708" s="70"/>
      <c r="J708" s="17"/>
      <c r="K708" s="55"/>
      <c r="N708" s="23" t="e">
        <f t="shared" si="102"/>
        <v>#N/A</v>
      </c>
      <c r="O708" s="23" t="e">
        <f t="shared" si="103"/>
        <v>#N/A</v>
      </c>
      <c r="P708" s="17" t="e">
        <f t="shared" si="104"/>
        <v>#N/A</v>
      </c>
      <c r="Q708" s="17" t="e">
        <f t="shared" si="105"/>
        <v>#N/A</v>
      </c>
    </row>
    <row r="709" spans="1:17" x14ac:dyDescent="0.25">
      <c r="A709" s="49">
        <f t="shared" si="106"/>
        <v>2019</v>
      </c>
      <c r="B709" s="50">
        <f t="shared" si="100"/>
        <v>2</v>
      </c>
      <c r="C709" s="50">
        <f t="shared" si="101"/>
        <v>30</v>
      </c>
      <c r="D709" s="50">
        <f t="shared" si="107"/>
        <v>11</v>
      </c>
      <c r="E709" s="51">
        <f t="shared" si="108"/>
        <v>43526.458333331619</v>
      </c>
      <c r="F709" s="63"/>
      <c r="G709" s="17"/>
      <c r="H709" s="58"/>
      <c r="I709" s="70"/>
      <c r="J709" s="17"/>
      <c r="K709" s="55"/>
      <c r="N709" s="23" t="e">
        <f t="shared" si="102"/>
        <v>#N/A</v>
      </c>
      <c r="O709" s="23" t="e">
        <f t="shared" si="103"/>
        <v>#N/A</v>
      </c>
      <c r="P709" s="17" t="e">
        <f t="shared" si="104"/>
        <v>#N/A</v>
      </c>
      <c r="Q709" s="17" t="e">
        <f t="shared" si="105"/>
        <v>#N/A</v>
      </c>
    </row>
    <row r="710" spans="1:17" x14ac:dyDescent="0.25">
      <c r="A710" s="49">
        <f t="shared" si="106"/>
        <v>2019</v>
      </c>
      <c r="B710" s="50">
        <f t="shared" si="100"/>
        <v>2</v>
      </c>
      <c r="C710" s="50">
        <f t="shared" si="101"/>
        <v>30</v>
      </c>
      <c r="D710" s="50">
        <f t="shared" si="107"/>
        <v>12</v>
      </c>
      <c r="E710" s="51">
        <f t="shared" si="108"/>
        <v>43526.499999998283</v>
      </c>
      <c r="F710" s="63"/>
      <c r="G710" s="17"/>
      <c r="H710" s="58"/>
      <c r="I710" s="70"/>
      <c r="J710" s="17"/>
      <c r="K710" s="55"/>
      <c r="N710" s="23" t="e">
        <f t="shared" si="102"/>
        <v>#N/A</v>
      </c>
      <c r="O710" s="23" t="e">
        <f t="shared" si="103"/>
        <v>#N/A</v>
      </c>
      <c r="P710" s="17" t="e">
        <f t="shared" si="104"/>
        <v>#N/A</v>
      </c>
      <c r="Q710" s="17" t="e">
        <f t="shared" si="105"/>
        <v>#N/A</v>
      </c>
    </row>
    <row r="711" spans="1:17" x14ac:dyDescent="0.25">
      <c r="A711" s="49">
        <f t="shared" si="106"/>
        <v>2019</v>
      </c>
      <c r="B711" s="50">
        <f t="shared" si="100"/>
        <v>2</v>
      </c>
      <c r="C711" s="50">
        <f t="shared" si="101"/>
        <v>30</v>
      </c>
      <c r="D711" s="50">
        <f t="shared" si="107"/>
        <v>13</v>
      </c>
      <c r="E711" s="51">
        <f t="shared" si="108"/>
        <v>43526.541666664947</v>
      </c>
      <c r="F711" s="63"/>
      <c r="G711" s="17"/>
      <c r="H711" s="58"/>
      <c r="I711" s="70"/>
      <c r="J711" s="17"/>
      <c r="K711" s="55"/>
      <c r="N711" s="23" t="e">
        <f t="shared" si="102"/>
        <v>#N/A</v>
      </c>
      <c r="O711" s="23" t="e">
        <f t="shared" si="103"/>
        <v>#N/A</v>
      </c>
      <c r="P711" s="17" t="e">
        <f t="shared" si="104"/>
        <v>#N/A</v>
      </c>
      <c r="Q711" s="17" t="e">
        <f t="shared" si="105"/>
        <v>#N/A</v>
      </c>
    </row>
    <row r="712" spans="1:17" x14ac:dyDescent="0.25">
      <c r="A712" s="49">
        <f t="shared" si="106"/>
        <v>2019</v>
      </c>
      <c r="B712" s="50">
        <f t="shared" si="100"/>
        <v>2</v>
      </c>
      <c r="C712" s="50">
        <f t="shared" si="101"/>
        <v>30</v>
      </c>
      <c r="D712" s="50">
        <f t="shared" si="107"/>
        <v>14</v>
      </c>
      <c r="E712" s="51">
        <f t="shared" si="108"/>
        <v>43526.583333331611</v>
      </c>
      <c r="F712" s="63"/>
      <c r="G712" s="17"/>
      <c r="H712" s="58"/>
      <c r="I712" s="70"/>
      <c r="J712" s="17"/>
      <c r="K712" s="55"/>
      <c r="N712" s="23" t="e">
        <f t="shared" si="102"/>
        <v>#N/A</v>
      </c>
      <c r="O712" s="23" t="e">
        <f t="shared" si="103"/>
        <v>#N/A</v>
      </c>
      <c r="P712" s="17" t="e">
        <f t="shared" si="104"/>
        <v>#N/A</v>
      </c>
      <c r="Q712" s="17" t="e">
        <f t="shared" si="105"/>
        <v>#N/A</v>
      </c>
    </row>
    <row r="713" spans="1:17" x14ac:dyDescent="0.25">
      <c r="A713" s="49">
        <f t="shared" si="106"/>
        <v>2019</v>
      </c>
      <c r="B713" s="50">
        <f t="shared" si="100"/>
        <v>2</v>
      </c>
      <c r="C713" s="50">
        <f t="shared" si="101"/>
        <v>30</v>
      </c>
      <c r="D713" s="50">
        <f t="shared" si="107"/>
        <v>15</v>
      </c>
      <c r="E713" s="51">
        <f t="shared" si="108"/>
        <v>43526.624999998276</v>
      </c>
      <c r="F713" s="63"/>
      <c r="G713" s="17"/>
      <c r="H713" s="58"/>
      <c r="I713" s="70"/>
      <c r="J713" s="17"/>
      <c r="K713" s="55"/>
      <c r="N713" s="23" t="e">
        <f t="shared" si="102"/>
        <v>#N/A</v>
      </c>
      <c r="O713" s="23" t="e">
        <f t="shared" si="103"/>
        <v>#N/A</v>
      </c>
      <c r="P713" s="17" t="e">
        <f t="shared" si="104"/>
        <v>#N/A</v>
      </c>
      <c r="Q713" s="17" t="e">
        <f t="shared" si="105"/>
        <v>#N/A</v>
      </c>
    </row>
    <row r="714" spans="1:17" x14ac:dyDescent="0.25">
      <c r="A714" s="49">
        <f t="shared" si="106"/>
        <v>2019</v>
      </c>
      <c r="B714" s="50">
        <f t="shared" si="100"/>
        <v>2</v>
      </c>
      <c r="C714" s="50">
        <f t="shared" si="101"/>
        <v>30</v>
      </c>
      <c r="D714" s="50">
        <f t="shared" si="107"/>
        <v>16</v>
      </c>
      <c r="E714" s="51">
        <f t="shared" si="108"/>
        <v>43526.66666666494</v>
      </c>
      <c r="F714" s="63"/>
      <c r="G714" s="17"/>
      <c r="H714" s="58"/>
      <c r="I714" s="70"/>
      <c r="J714" s="17"/>
      <c r="K714" s="55"/>
      <c r="N714" s="23" t="e">
        <f t="shared" si="102"/>
        <v>#N/A</v>
      </c>
      <c r="O714" s="23" t="e">
        <f t="shared" si="103"/>
        <v>#N/A</v>
      </c>
      <c r="P714" s="17" t="e">
        <f t="shared" si="104"/>
        <v>#N/A</v>
      </c>
      <c r="Q714" s="17" t="e">
        <f t="shared" si="105"/>
        <v>#N/A</v>
      </c>
    </row>
    <row r="715" spans="1:17" x14ac:dyDescent="0.25">
      <c r="A715" s="49">
        <f t="shared" si="106"/>
        <v>2019</v>
      </c>
      <c r="B715" s="50">
        <f t="shared" si="100"/>
        <v>2</v>
      </c>
      <c r="C715" s="50">
        <f t="shared" si="101"/>
        <v>30</v>
      </c>
      <c r="D715" s="50">
        <f t="shared" si="107"/>
        <v>17</v>
      </c>
      <c r="E715" s="51">
        <f t="shared" si="108"/>
        <v>43526.708333331604</v>
      </c>
      <c r="F715" s="63"/>
      <c r="G715" s="17"/>
      <c r="H715" s="58"/>
      <c r="I715" s="70"/>
      <c r="J715" s="17"/>
      <c r="K715" s="55"/>
      <c r="N715" s="23" t="e">
        <f t="shared" si="102"/>
        <v>#N/A</v>
      </c>
      <c r="O715" s="23" t="e">
        <f t="shared" si="103"/>
        <v>#N/A</v>
      </c>
      <c r="P715" s="17" t="e">
        <f t="shared" si="104"/>
        <v>#N/A</v>
      </c>
      <c r="Q715" s="17" t="e">
        <f t="shared" si="105"/>
        <v>#N/A</v>
      </c>
    </row>
    <row r="716" spans="1:17" x14ac:dyDescent="0.25">
      <c r="A716" s="49">
        <f t="shared" si="106"/>
        <v>2019</v>
      </c>
      <c r="B716" s="50">
        <f t="shared" si="100"/>
        <v>2</v>
      </c>
      <c r="C716" s="50">
        <f t="shared" si="101"/>
        <v>30</v>
      </c>
      <c r="D716" s="50">
        <f t="shared" si="107"/>
        <v>18</v>
      </c>
      <c r="E716" s="51">
        <f t="shared" si="108"/>
        <v>43526.749999998268</v>
      </c>
      <c r="F716" s="63"/>
      <c r="G716" s="17"/>
      <c r="H716" s="58"/>
      <c r="I716" s="70"/>
      <c r="J716" s="17"/>
      <c r="K716" s="55"/>
      <c r="N716" s="23" t="e">
        <f t="shared" si="102"/>
        <v>#N/A</v>
      </c>
      <c r="O716" s="23" t="e">
        <f t="shared" si="103"/>
        <v>#N/A</v>
      </c>
      <c r="P716" s="17" t="e">
        <f t="shared" si="104"/>
        <v>#N/A</v>
      </c>
      <c r="Q716" s="17" t="e">
        <f t="shared" si="105"/>
        <v>#N/A</v>
      </c>
    </row>
    <row r="717" spans="1:17" x14ac:dyDescent="0.25">
      <c r="A717" s="49">
        <f t="shared" si="106"/>
        <v>2019</v>
      </c>
      <c r="B717" s="50">
        <f t="shared" si="100"/>
        <v>2</v>
      </c>
      <c r="C717" s="50">
        <f t="shared" si="101"/>
        <v>30</v>
      </c>
      <c r="D717" s="50">
        <f t="shared" si="107"/>
        <v>19</v>
      </c>
      <c r="E717" s="51">
        <f t="shared" si="108"/>
        <v>43526.791666664933</v>
      </c>
      <c r="F717" s="63"/>
      <c r="G717" s="17"/>
      <c r="H717" s="58"/>
      <c r="I717" s="70"/>
      <c r="J717" s="17"/>
      <c r="K717" s="55"/>
      <c r="N717" s="23" t="e">
        <f t="shared" si="102"/>
        <v>#N/A</v>
      </c>
      <c r="O717" s="23" t="e">
        <f t="shared" si="103"/>
        <v>#N/A</v>
      </c>
      <c r="P717" s="17" t="e">
        <f t="shared" si="104"/>
        <v>#N/A</v>
      </c>
      <c r="Q717" s="17" t="e">
        <f t="shared" si="105"/>
        <v>#N/A</v>
      </c>
    </row>
    <row r="718" spans="1:17" x14ac:dyDescent="0.25">
      <c r="A718" s="49">
        <f t="shared" si="106"/>
        <v>2019</v>
      </c>
      <c r="B718" s="50">
        <f t="shared" si="100"/>
        <v>2</v>
      </c>
      <c r="C718" s="50">
        <f t="shared" si="101"/>
        <v>30</v>
      </c>
      <c r="D718" s="50">
        <f t="shared" si="107"/>
        <v>20</v>
      </c>
      <c r="E718" s="51">
        <f t="shared" si="108"/>
        <v>43526.833333331597</v>
      </c>
      <c r="F718" s="63"/>
      <c r="G718" s="17"/>
      <c r="H718" s="58"/>
      <c r="I718" s="70"/>
      <c r="J718" s="17"/>
      <c r="K718" s="55"/>
      <c r="N718" s="23" t="e">
        <f t="shared" si="102"/>
        <v>#N/A</v>
      </c>
      <c r="O718" s="23" t="e">
        <f t="shared" si="103"/>
        <v>#N/A</v>
      </c>
      <c r="P718" s="17" t="e">
        <f t="shared" si="104"/>
        <v>#N/A</v>
      </c>
      <c r="Q718" s="17" t="e">
        <f t="shared" si="105"/>
        <v>#N/A</v>
      </c>
    </row>
    <row r="719" spans="1:17" x14ac:dyDescent="0.25">
      <c r="A719" s="49">
        <f t="shared" si="106"/>
        <v>2019</v>
      </c>
      <c r="B719" s="50">
        <f t="shared" si="100"/>
        <v>2</v>
      </c>
      <c r="C719" s="50">
        <f t="shared" si="101"/>
        <v>30</v>
      </c>
      <c r="D719" s="50">
        <f t="shared" si="107"/>
        <v>21</v>
      </c>
      <c r="E719" s="51">
        <f t="shared" si="108"/>
        <v>43526.874999998261</v>
      </c>
      <c r="F719" s="63"/>
      <c r="G719" s="17"/>
      <c r="H719" s="58"/>
      <c r="I719" s="70"/>
      <c r="J719" s="17"/>
      <c r="K719" s="55"/>
      <c r="N719" s="23" t="e">
        <f t="shared" si="102"/>
        <v>#N/A</v>
      </c>
      <c r="O719" s="23" t="e">
        <f t="shared" si="103"/>
        <v>#N/A</v>
      </c>
      <c r="P719" s="17" t="e">
        <f t="shared" si="104"/>
        <v>#N/A</v>
      </c>
      <c r="Q719" s="17" t="e">
        <f t="shared" si="105"/>
        <v>#N/A</v>
      </c>
    </row>
    <row r="720" spans="1:17" x14ac:dyDescent="0.25">
      <c r="A720" s="49">
        <f t="shared" si="106"/>
        <v>2019</v>
      </c>
      <c r="B720" s="50">
        <f t="shared" si="100"/>
        <v>2</v>
      </c>
      <c r="C720" s="50">
        <f t="shared" si="101"/>
        <v>30</v>
      </c>
      <c r="D720" s="50">
        <f t="shared" si="107"/>
        <v>22</v>
      </c>
      <c r="E720" s="51">
        <f t="shared" si="108"/>
        <v>43526.916666664925</v>
      </c>
      <c r="F720" s="63"/>
      <c r="G720" s="17"/>
      <c r="H720" s="58"/>
      <c r="I720" s="70"/>
      <c r="J720" s="17"/>
      <c r="K720" s="55"/>
      <c r="N720" s="23" t="e">
        <f t="shared" si="102"/>
        <v>#N/A</v>
      </c>
      <c r="O720" s="23" t="e">
        <f t="shared" si="103"/>
        <v>#N/A</v>
      </c>
      <c r="P720" s="17" t="e">
        <f t="shared" si="104"/>
        <v>#N/A</v>
      </c>
      <c r="Q720" s="17" t="e">
        <f t="shared" si="105"/>
        <v>#N/A</v>
      </c>
    </row>
    <row r="721" spans="1:17" x14ac:dyDescent="0.25">
      <c r="A721" s="49">
        <f t="shared" si="106"/>
        <v>2019</v>
      </c>
      <c r="B721" s="50">
        <f t="shared" si="100"/>
        <v>2</v>
      </c>
      <c r="C721" s="50">
        <f t="shared" si="101"/>
        <v>30</v>
      </c>
      <c r="D721" s="50">
        <f t="shared" si="107"/>
        <v>23</v>
      </c>
      <c r="E721" s="51">
        <f t="shared" si="108"/>
        <v>43526.95833333159</v>
      </c>
      <c r="F721" s="63"/>
      <c r="G721" s="17"/>
      <c r="H721" s="58"/>
      <c r="I721" s="70"/>
      <c r="J721" s="17"/>
      <c r="K721" s="55"/>
      <c r="N721" s="23" t="e">
        <f t="shared" si="102"/>
        <v>#N/A</v>
      </c>
      <c r="O721" s="23" t="e">
        <f t="shared" si="103"/>
        <v>#N/A</v>
      </c>
      <c r="P721" s="17" t="e">
        <f t="shared" si="104"/>
        <v>#N/A</v>
      </c>
      <c r="Q721" s="17" t="e">
        <f t="shared" si="105"/>
        <v>#N/A</v>
      </c>
    </row>
    <row r="722" spans="1:17" x14ac:dyDescent="0.25">
      <c r="A722" s="49">
        <f t="shared" si="106"/>
        <v>2019</v>
      </c>
      <c r="B722" s="50">
        <f t="shared" si="100"/>
        <v>2</v>
      </c>
      <c r="C722" s="50">
        <f t="shared" si="101"/>
        <v>31</v>
      </c>
      <c r="D722" s="50">
        <f t="shared" si="107"/>
        <v>0</v>
      </c>
      <c r="E722" s="51">
        <f t="shared" si="108"/>
        <v>43526.999999998254</v>
      </c>
      <c r="F722" s="63"/>
      <c r="G722" s="17"/>
      <c r="H722" s="58"/>
      <c r="I722" s="70"/>
      <c r="J722" s="17"/>
      <c r="K722" s="55"/>
      <c r="N722" s="23" t="e">
        <f t="shared" si="102"/>
        <v>#N/A</v>
      </c>
      <c r="O722" s="23" t="e">
        <f t="shared" si="103"/>
        <v>#N/A</v>
      </c>
      <c r="P722" s="17" t="e">
        <f t="shared" si="104"/>
        <v>#N/A</v>
      </c>
      <c r="Q722" s="17" t="e">
        <f t="shared" si="105"/>
        <v>#N/A</v>
      </c>
    </row>
    <row r="723" spans="1:17" x14ac:dyDescent="0.25">
      <c r="A723" s="49">
        <f t="shared" si="106"/>
        <v>2019</v>
      </c>
      <c r="B723" s="50">
        <f t="shared" si="100"/>
        <v>2</v>
      </c>
      <c r="C723" s="50">
        <f t="shared" si="101"/>
        <v>31</v>
      </c>
      <c r="D723" s="50">
        <f t="shared" si="107"/>
        <v>1</v>
      </c>
      <c r="E723" s="51">
        <f t="shared" si="108"/>
        <v>43527.041666664918</v>
      </c>
      <c r="F723" s="63"/>
      <c r="G723" s="17"/>
      <c r="H723" s="58"/>
      <c r="I723" s="70"/>
      <c r="J723" s="17"/>
      <c r="K723" s="55"/>
      <c r="N723" s="23" t="e">
        <f t="shared" si="102"/>
        <v>#N/A</v>
      </c>
      <c r="O723" s="23" t="e">
        <f t="shared" si="103"/>
        <v>#N/A</v>
      </c>
      <c r="P723" s="17" t="e">
        <f t="shared" si="104"/>
        <v>#N/A</v>
      </c>
      <c r="Q723" s="17" t="e">
        <f t="shared" si="105"/>
        <v>#N/A</v>
      </c>
    </row>
    <row r="724" spans="1:17" x14ac:dyDescent="0.25">
      <c r="A724" s="49">
        <f t="shared" si="106"/>
        <v>2019</v>
      </c>
      <c r="B724" s="50">
        <f t="shared" si="100"/>
        <v>2</v>
      </c>
      <c r="C724" s="50">
        <f t="shared" si="101"/>
        <v>31</v>
      </c>
      <c r="D724" s="50">
        <f t="shared" si="107"/>
        <v>2</v>
      </c>
      <c r="E724" s="51">
        <f t="shared" si="108"/>
        <v>43527.083333331582</v>
      </c>
      <c r="F724" s="63"/>
      <c r="G724" s="17"/>
      <c r="H724" s="58"/>
      <c r="I724" s="70"/>
      <c r="J724" s="17"/>
      <c r="K724" s="55"/>
      <c r="N724" s="23" t="e">
        <f t="shared" si="102"/>
        <v>#N/A</v>
      </c>
      <c r="O724" s="23" t="e">
        <f t="shared" si="103"/>
        <v>#N/A</v>
      </c>
      <c r="P724" s="17" t="e">
        <f t="shared" si="104"/>
        <v>#N/A</v>
      </c>
      <c r="Q724" s="17" t="e">
        <f t="shared" si="105"/>
        <v>#N/A</v>
      </c>
    </row>
    <row r="725" spans="1:17" x14ac:dyDescent="0.25">
      <c r="A725" s="49">
        <f t="shared" si="106"/>
        <v>2019</v>
      </c>
      <c r="B725" s="50">
        <f t="shared" si="100"/>
        <v>2</v>
      </c>
      <c r="C725" s="50">
        <f t="shared" si="101"/>
        <v>31</v>
      </c>
      <c r="D725" s="50">
        <f t="shared" si="107"/>
        <v>3</v>
      </c>
      <c r="E725" s="51">
        <f t="shared" si="108"/>
        <v>43527.124999998246</v>
      </c>
      <c r="F725" s="63"/>
      <c r="G725" s="17"/>
      <c r="H725" s="58"/>
      <c r="I725" s="70"/>
      <c r="J725" s="17"/>
      <c r="K725" s="55"/>
      <c r="N725" s="23" t="e">
        <f t="shared" si="102"/>
        <v>#N/A</v>
      </c>
      <c r="O725" s="23" t="e">
        <f t="shared" si="103"/>
        <v>#N/A</v>
      </c>
      <c r="P725" s="17" t="e">
        <f t="shared" si="104"/>
        <v>#N/A</v>
      </c>
      <c r="Q725" s="17" t="e">
        <f t="shared" si="105"/>
        <v>#N/A</v>
      </c>
    </row>
    <row r="726" spans="1:17" x14ac:dyDescent="0.25">
      <c r="A726" s="49">
        <f t="shared" si="106"/>
        <v>2019</v>
      </c>
      <c r="B726" s="50">
        <f t="shared" si="100"/>
        <v>2</v>
      </c>
      <c r="C726" s="50">
        <f t="shared" si="101"/>
        <v>31</v>
      </c>
      <c r="D726" s="50">
        <f t="shared" si="107"/>
        <v>4</v>
      </c>
      <c r="E726" s="51">
        <f t="shared" si="108"/>
        <v>43527.166666664911</v>
      </c>
      <c r="F726" s="63"/>
      <c r="G726" s="17"/>
      <c r="H726" s="58"/>
      <c r="I726" s="70"/>
      <c r="J726" s="17"/>
      <c r="K726" s="55"/>
      <c r="N726" s="23" t="e">
        <f t="shared" si="102"/>
        <v>#N/A</v>
      </c>
      <c r="O726" s="23" t="e">
        <f t="shared" si="103"/>
        <v>#N/A</v>
      </c>
      <c r="P726" s="17" t="e">
        <f t="shared" si="104"/>
        <v>#N/A</v>
      </c>
      <c r="Q726" s="17" t="e">
        <f t="shared" si="105"/>
        <v>#N/A</v>
      </c>
    </row>
    <row r="727" spans="1:17" x14ac:dyDescent="0.25">
      <c r="A727" s="49">
        <f t="shared" si="106"/>
        <v>2019</v>
      </c>
      <c r="B727" s="50">
        <f t="shared" si="100"/>
        <v>2</v>
      </c>
      <c r="C727" s="50">
        <f t="shared" si="101"/>
        <v>31</v>
      </c>
      <c r="D727" s="50">
        <f t="shared" si="107"/>
        <v>5</v>
      </c>
      <c r="E727" s="51">
        <f t="shared" si="108"/>
        <v>43527.208333331575</v>
      </c>
      <c r="F727" s="63"/>
      <c r="G727" s="17"/>
      <c r="H727" s="58"/>
      <c r="I727" s="70"/>
      <c r="J727" s="17"/>
      <c r="K727" s="55"/>
      <c r="N727" s="23" t="e">
        <f t="shared" si="102"/>
        <v>#N/A</v>
      </c>
      <c r="O727" s="23" t="e">
        <f t="shared" si="103"/>
        <v>#N/A</v>
      </c>
      <c r="P727" s="17" t="e">
        <f t="shared" si="104"/>
        <v>#N/A</v>
      </c>
      <c r="Q727" s="17" t="e">
        <f t="shared" si="105"/>
        <v>#N/A</v>
      </c>
    </row>
    <row r="728" spans="1:17" x14ac:dyDescent="0.25">
      <c r="A728" s="49">
        <f t="shared" si="106"/>
        <v>2019</v>
      </c>
      <c r="B728" s="50">
        <f t="shared" si="100"/>
        <v>2</v>
      </c>
      <c r="C728" s="50">
        <f t="shared" si="101"/>
        <v>31</v>
      </c>
      <c r="D728" s="50">
        <f t="shared" si="107"/>
        <v>6</v>
      </c>
      <c r="E728" s="51">
        <f t="shared" si="108"/>
        <v>43527.249999998239</v>
      </c>
      <c r="F728" s="63"/>
      <c r="G728" s="17"/>
      <c r="H728" s="58"/>
      <c r="I728" s="70"/>
      <c r="J728" s="17"/>
      <c r="K728" s="55"/>
      <c r="N728" s="23" t="e">
        <f t="shared" si="102"/>
        <v>#N/A</v>
      </c>
      <c r="O728" s="23" t="e">
        <f t="shared" si="103"/>
        <v>#N/A</v>
      </c>
      <c r="P728" s="17" t="e">
        <f t="shared" si="104"/>
        <v>#N/A</v>
      </c>
      <c r="Q728" s="17" t="e">
        <f t="shared" si="105"/>
        <v>#N/A</v>
      </c>
    </row>
    <row r="729" spans="1:17" x14ac:dyDescent="0.25">
      <c r="A729" s="49">
        <f t="shared" si="106"/>
        <v>2019</v>
      </c>
      <c r="B729" s="50">
        <f t="shared" si="100"/>
        <v>2</v>
      </c>
      <c r="C729" s="50">
        <f t="shared" si="101"/>
        <v>31</v>
      </c>
      <c r="D729" s="50">
        <f t="shared" si="107"/>
        <v>7</v>
      </c>
      <c r="E729" s="51">
        <f t="shared" si="108"/>
        <v>43527.291666664903</v>
      </c>
      <c r="F729" s="63"/>
      <c r="G729" s="17"/>
      <c r="H729" s="58"/>
      <c r="I729" s="70"/>
      <c r="J729" s="17"/>
      <c r="K729" s="55"/>
      <c r="N729" s="23" t="e">
        <f t="shared" si="102"/>
        <v>#N/A</v>
      </c>
      <c r="O729" s="23" t="e">
        <f t="shared" si="103"/>
        <v>#N/A</v>
      </c>
      <c r="P729" s="17" t="e">
        <f t="shared" si="104"/>
        <v>#N/A</v>
      </c>
      <c r="Q729" s="17" t="e">
        <f t="shared" si="105"/>
        <v>#N/A</v>
      </c>
    </row>
    <row r="730" spans="1:17" x14ac:dyDescent="0.25">
      <c r="A730" s="49">
        <f t="shared" si="106"/>
        <v>2019</v>
      </c>
      <c r="B730" s="50">
        <f t="shared" si="100"/>
        <v>2</v>
      </c>
      <c r="C730" s="50">
        <f t="shared" si="101"/>
        <v>31</v>
      </c>
      <c r="D730" s="50">
        <f t="shared" si="107"/>
        <v>8</v>
      </c>
      <c r="E730" s="51">
        <f t="shared" si="108"/>
        <v>43527.333333331568</v>
      </c>
      <c r="F730" s="63"/>
      <c r="G730" s="17"/>
      <c r="H730" s="58"/>
      <c r="I730" s="70"/>
      <c r="J730" s="17"/>
      <c r="K730" s="55"/>
      <c r="N730" s="23" t="e">
        <f t="shared" si="102"/>
        <v>#N/A</v>
      </c>
      <c r="O730" s="23" t="e">
        <f t="shared" si="103"/>
        <v>#N/A</v>
      </c>
      <c r="P730" s="17" t="e">
        <f t="shared" si="104"/>
        <v>#N/A</v>
      </c>
      <c r="Q730" s="17" t="e">
        <f t="shared" si="105"/>
        <v>#N/A</v>
      </c>
    </row>
    <row r="731" spans="1:17" x14ac:dyDescent="0.25">
      <c r="A731" s="49">
        <f t="shared" si="106"/>
        <v>2019</v>
      </c>
      <c r="B731" s="50">
        <f t="shared" ref="B731:B745" si="109">B730</f>
        <v>2</v>
      </c>
      <c r="C731" s="50">
        <f t="shared" ref="C731:C745" si="110">C707+1</f>
        <v>31</v>
      </c>
      <c r="D731" s="50">
        <f t="shared" si="107"/>
        <v>9</v>
      </c>
      <c r="E731" s="51">
        <f t="shared" si="108"/>
        <v>43527.374999998232</v>
      </c>
      <c r="F731" s="63"/>
      <c r="G731" s="17"/>
      <c r="H731" s="58"/>
      <c r="I731" s="70"/>
      <c r="J731" s="17"/>
      <c r="K731" s="55"/>
      <c r="N731" s="23" t="e">
        <f t="shared" si="102"/>
        <v>#N/A</v>
      </c>
      <c r="O731" s="23" t="e">
        <f t="shared" si="103"/>
        <v>#N/A</v>
      </c>
      <c r="P731" s="17" t="e">
        <f t="shared" si="104"/>
        <v>#N/A</v>
      </c>
      <c r="Q731" s="17" t="e">
        <f t="shared" si="105"/>
        <v>#N/A</v>
      </c>
    </row>
    <row r="732" spans="1:17" x14ac:dyDescent="0.25">
      <c r="A732" s="49">
        <f t="shared" si="106"/>
        <v>2019</v>
      </c>
      <c r="B732" s="50">
        <f t="shared" si="109"/>
        <v>2</v>
      </c>
      <c r="C732" s="50">
        <f t="shared" si="110"/>
        <v>31</v>
      </c>
      <c r="D732" s="50">
        <f t="shared" si="107"/>
        <v>10</v>
      </c>
      <c r="E732" s="51">
        <f t="shared" si="108"/>
        <v>43527.416666664896</v>
      </c>
      <c r="F732" s="63"/>
      <c r="G732" s="17"/>
      <c r="H732" s="58"/>
      <c r="I732" s="70"/>
      <c r="J732" s="17"/>
      <c r="K732" s="55"/>
      <c r="N732" s="23" t="e">
        <f t="shared" si="102"/>
        <v>#N/A</v>
      </c>
      <c r="O732" s="23" t="e">
        <f t="shared" si="103"/>
        <v>#N/A</v>
      </c>
      <c r="P732" s="17" t="e">
        <f t="shared" si="104"/>
        <v>#N/A</v>
      </c>
      <c r="Q732" s="17" t="e">
        <f t="shared" si="105"/>
        <v>#N/A</v>
      </c>
    </row>
    <row r="733" spans="1:17" x14ac:dyDescent="0.25">
      <c r="A733" s="49">
        <f t="shared" si="106"/>
        <v>2019</v>
      </c>
      <c r="B733" s="50">
        <f t="shared" si="109"/>
        <v>2</v>
      </c>
      <c r="C733" s="50">
        <f t="shared" si="110"/>
        <v>31</v>
      </c>
      <c r="D733" s="50">
        <f t="shared" si="107"/>
        <v>11</v>
      </c>
      <c r="E733" s="51">
        <f t="shared" si="108"/>
        <v>43527.45833333156</v>
      </c>
      <c r="F733" s="63"/>
      <c r="G733" s="17"/>
      <c r="H733" s="58"/>
      <c r="I733" s="70"/>
      <c r="J733" s="17"/>
      <c r="K733" s="55"/>
      <c r="N733" s="23" t="e">
        <f t="shared" si="102"/>
        <v>#N/A</v>
      </c>
      <c r="O733" s="23" t="e">
        <f t="shared" si="103"/>
        <v>#N/A</v>
      </c>
      <c r="P733" s="17" t="e">
        <f t="shared" si="104"/>
        <v>#N/A</v>
      </c>
      <c r="Q733" s="17" t="e">
        <f t="shared" si="105"/>
        <v>#N/A</v>
      </c>
    </row>
    <row r="734" spans="1:17" x14ac:dyDescent="0.25">
      <c r="A734" s="49">
        <f t="shared" si="106"/>
        <v>2019</v>
      </c>
      <c r="B734" s="50">
        <f t="shared" si="109"/>
        <v>2</v>
      </c>
      <c r="C734" s="50">
        <f t="shared" si="110"/>
        <v>31</v>
      </c>
      <c r="D734" s="50">
        <f t="shared" si="107"/>
        <v>12</v>
      </c>
      <c r="E734" s="51">
        <f t="shared" si="108"/>
        <v>43527.499999998225</v>
      </c>
      <c r="F734" s="63"/>
      <c r="G734" s="17"/>
      <c r="H734" s="58"/>
      <c r="I734" s="70"/>
      <c r="J734" s="17"/>
      <c r="K734" s="55"/>
      <c r="N734" s="23" t="e">
        <f t="shared" si="102"/>
        <v>#N/A</v>
      </c>
      <c r="O734" s="23" t="e">
        <f t="shared" si="103"/>
        <v>#N/A</v>
      </c>
      <c r="P734" s="17" t="e">
        <f t="shared" si="104"/>
        <v>#N/A</v>
      </c>
      <c r="Q734" s="17" t="e">
        <f t="shared" si="105"/>
        <v>#N/A</v>
      </c>
    </row>
    <row r="735" spans="1:17" x14ac:dyDescent="0.25">
      <c r="A735" s="49">
        <f t="shared" si="106"/>
        <v>2019</v>
      </c>
      <c r="B735" s="50">
        <f t="shared" si="109"/>
        <v>2</v>
      </c>
      <c r="C735" s="50">
        <f t="shared" si="110"/>
        <v>31</v>
      </c>
      <c r="D735" s="50">
        <f t="shared" si="107"/>
        <v>13</v>
      </c>
      <c r="E735" s="51">
        <f t="shared" si="108"/>
        <v>43527.541666664889</v>
      </c>
      <c r="F735" s="63"/>
      <c r="G735" s="17"/>
      <c r="H735" s="58"/>
      <c r="I735" s="70"/>
      <c r="J735" s="17"/>
      <c r="K735" s="55"/>
      <c r="N735" s="23" t="e">
        <f t="shared" si="102"/>
        <v>#N/A</v>
      </c>
      <c r="O735" s="23" t="e">
        <f t="shared" si="103"/>
        <v>#N/A</v>
      </c>
      <c r="P735" s="17" t="e">
        <f t="shared" si="104"/>
        <v>#N/A</v>
      </c>
      <c r="Q735" s="17" t="e">
        <f t="shared" si="105"/>
        <v>#N/A</v>
      </c>
    </row>
    <row r="736" spans="1:17" x14ac:dyDescent="0.25">
      <c r="A736" s="49">
        <f t="shared" si="106"/>
        <v>2019</v>
      </c>
      <c r="B736" s="50">
        <f t="shared" si="109"/>
        <v>2</v>
      </c>
      <c r="C736" s="50">
        <f t="shared" si="110"/>
        <v>31</v>
      </c>
      <c r="D736" s="50">
        <f t="shared" si="107"/>
        <v>14</v>
      </c>
      <c r="E736" s="51">
        <f t="shared" si="108"/>
        <v>43527.583333331553</v>
      </c>
      <c r="F736" s="63"/>
      <c r="G736" s="17"/>
      <c r="H736" s="58"/>
      <c r="I736" s="70"/>
      <c r="J736" s="17"/>
      <c r="K736" s="55"/>
      <c r="N736" s="23" t="e">
        <f t="shared" si="102"/>
        <v>#N/A</v>
      </c>
      <c r="O736" s="23" t="e">
        <f t="shared" si="103"/>
        <v>#N/A</v>
      </c>
      <c r="P736" s="17" t="e">
        <f t="shared" si="104"/>
        <v>#N/A</v>
      </c>
      <c r="Q736" s="17" t="e">
        <f t="shared" si="105"/>
        <v>#N/A</v>
      </c>
    </row>
    <row r="737" spans="1:17" x14ac:dyDescent="0.25">
      <c r="A737" s="49">
        <f t="shared" si="106"/>
        <v>2019</v>
      </c>
      <c r="B737" s="50">
        <f t="shared" si="109"/>
        <v>2</v>
      </c>
      <c r="C737" s="50">
        <f t="shared" si="110"/>
        <v>31</v>
      </c>
      <c r="D737" s="50">
        <f t="shared" si="107"/>
        <v>15</v>
      </c>
      <c r="E737" s="51">
        <f t="shared" si="108"/>
        <v>43527.624999998217</v>
      </c>
      <c r="F737" s="63"/>
      <c r="G737" s="17"/>
      <c r="H737" s="58"/>
      <c r="I737" s="70"/>
      <c r="J737" s="17"/>
      <c r="K737" s="55"/>
      <c r="N737" s="23" t="e">
        <f t="shared" si="102"/>
        <v>#N/A</v>
      </c>
      <c r="O737" s="23" t="e">
        <f t="shared" si="103"/>
        <v>#N/A</v>
      </c>
      <c r="P737" s="17" t="e">
        <f t="shared" si="104"/>
        <v>#N/A</v>
      </c>
      <c r="Q737" s="17" t="e">
        <f t="shared" si="105"/>
        <v>#N/A</v>
      </c>
    </row>
    <row r="738" spans="1:17" x14ac:dyDescent="0.25">
      <c r="A738" s="49">
        <f t="shared" si="106"/>
        <v>2019</v>
      </c>
      <c r="B738" s="50">
        <f t="shared" si="109"/>
        <v>2</v>
      </c>
      <c r="C738" s="50">
        <f t="shared" si="110"/>
        <v>31</v>
      </c>
      <c r="D738" s="50">
        <f t="shared" si="107"/>
        <v>16</v>
      </c>
      <c r="E738" s="51">
        <f t="shared" si="108"/>
        <v>43527.666666664882</v>
      </c>
      <c r="F738" s="63"/>
      <c r="G738" s="17"/>
      <c r="H738" s="58"/>
      <c r="I738" s="70"/>
      <c r="J738" s="17"/>
      <c r="K738" s="55"/>
      <c r="N738" s="23" t="e">
        <f t="shared" si="102"/>
        <v>#N/A</v>
      </c>
      <c r="O738" s="23" t="e">
        <f t="shared" si="103"/>
        <v>#N/A</v>
      </c>
      <c r="P738" s="17" t="e">
        <f t="shared" si="104"/>
        <v>#N/A</v>
      </c>
      <c r="Q738" s="17" t="e">
        <f t="shared" si="105"/>
        <v>#N/A</v>
      </c>
    </row>
    <row r="739" spans="1:17" x14ac:dyDescent="0.25">
      <c r="A739" s="49">
        <f t="shared" si="106"/>
        <v>2019</v>
      </c>
      <c r="B739" s="50">
        <f t="shared" si="109"/>
        <v>2</v>
      </c>
      <c r="C739" s="50">
        <f t="shared" si="110"/>
        <v>31</v>
      </c>
      <c r="D739" s="50">
        <f t="shared" si="107"/>
        <v>17</v>
      </c>
      <c r="E739" s="51">
        <f t="shared" si="108"/>
        <v>43527.708333331546</v>
      </c>
      <c r="F739" s="63"/>
      <c r="G739" s="17"/>
      <c r="H739" s="58"/>
      <c r="I739" s="70"/>
      <c r="J739" s="17"/>
      <c r="K739" s="55"/>
      <c r="N739" s="23" t="e">
        <f t="shared" si="102"/>
        <v>#N/A</v>
      </c>
      <c r="O739" s="23" t="e">
        <f t="shared" si="103"/>
        <v>#N/A</v>
      </c>
      <c r="P739" s="17" t="e">
        <f t="shared" si="104"/>
        <v>#N/A</v>
      </c>
      <c r="Q739" s="17" t="e">
        <f t="shared" si="105"/>
        <v>#N/A</v>
      </c>
    </row>
    <row r="740" spans="1:17" x14ac:dyDescent="0.25">
      <c r="A740" s="49">
        <f t="shared" si="106"/>
        <v>2019</v>
      </c>
      <c r="B740" s="50">
        <f t="shared" si="109"/>
        <v>2</v>
      </c>
      <c r="C740" s="50">
        <f t="shared" si="110"/>
        <v>31</v>
      </c>
      <c r="D740" s="50">
        <f t="shared" si="107"/>
        <v>18</v>
      </c>
      <c r="E740" s="51">
        <f t="shared" si="108"/>
        <v>43527.74999999821</v>
      </c>
      <c r="F740" s="63"/>
      <c r="G740" s="17"/>
      <c r="H740" s="58"/>
      <c r="I740" s="70"/>
      <c r="J740" s="17"/>
      <c r="K740" s="55"/>
      <c r="N740" s="23" t="e">
        <f t="shared" si="102"/>
        <v>#N/A</v>
      </c>
      <c r="O740" s="23" t="e">
        <f t="shared" si="103"/>
        <v>#N/A</v>
      </c>
      <c r="P740" s="17" t="e">
        <f t="shared" si="104"/>
        <v>#N/A</v>
      </c>
      <c r="Q740" s="17" t="e">
        <f t="shared" si="105"/>
        <v>#N/A</v>
      </c>
    </row>
    <row r="741" spans="1:17" x14ac:dyDescent="0.25">
      <c r="A741" s="49">
        <f t="shared" si="106"/>
        <v>2019</v>
      </c>
      <c r="B741" s="50">
        <f t="shared" si="109"/>
        <v>2</v>
      </c>
      <c r="C741" s="50">
        <f t="shared" si="110"/>
        <v>31</v>
      </c>
      <c r="D741" s="50">
        <f t="shared" si="107"/>
        <v>19</v>
      </c>
      <c r="E741" s="51">
        <f t="shared" si="108"/>
        <v>43527.791666664874</v>
      </c>
      <c r="F741" s="63"/>
      <c r="G741" s="17"/>
      <c r="H741" s="58"/>
      <c r="I741" s="70"/>
      <c r="J741" s="17"/>
      <c r="K741" s="55"/>
      <c r="N741" s="23" t="e">
        <f t="shared" si="102"/>
        <v>#N/A</v>
      </c>
      <c r="O741" s="23" t="e">
        <f t="shared" si="103"/>
        <v>#N/A</v>
      </c>
      <c r="P741" s="17" t="e">
        <f t="shared" si="104"/>
        <v>#N/A</v>
      </c>
      <c r="Q741" s="17" t="e">
        <f t="shared" si="105"/>
        <v>#N/A</v>
      </c>
    </row>
    <row r="742" spans="1:17" x14ac:dyDescent="0.25">
      <c r="A742" s="49">
        <f t="shared" si="106"/>
        <v>2019</v>
      </c>
      <c r="B742" s="50">
        <f t="shared" si="109"/>
        <v>2</v>
      </c>
      <c r="C742" s="50">
        <f t="shared" si="110"/>
        <v>31</v>
      </c>
      <c r="D742" s="50">
        <f t="shared" si="107"/>
        <v>20</v>
      </c>
      <c r="E742" s="51">
        <f t="shared" si="108"/>
        <v>43527.833333331539</v>
      </c>
      <c r="F742" s="63"/>
      <c r="G742" s="17"/>
      <c r="H742" s="58"/>
      <c r="I742" s="70"/>
      <c r="J742" s="17"/>
      <c r="K742" s="55"/>
      <c r="N742" s="23" t="e">
        <f t="shared" si="102"/>
        <v>#N/A</v>
      </c>
      <c r="O742" s="23" t="e">
        <f t="shared" si="103"/>
        <v>#N/A</v>
      </c>
      <c r="P742" s="17" t="e">
        <f t="shared" si="104"/>
        <v>#N/A</v>
      </c>
      <c r="Q742" s="17" t="e">
        <f t="shared" si="105"/>
        <v>#N/A</v>
      </c>
    </row>
    <row r="743" spans="1:17" x14ac:dyDescent="0.25">
      <c r="A743" s="49">
        <f t="shared" si="106"/>
        <v>2019</v>
      </c>
      <c r="B743" s="50">
        <f t="shared" si="109"/>
        <v>2</v>
      </c>
      <c r="C743" s="50">
        <f t="shared" si="110"/>
        <v>31</v>
      </c>
      <c r="D743" s="50">
        <f t="shared" si="107"/>
        <v>21</v>
      </c>
      <c r="E743" s="51">
        <f t="shared" si="108"/>
        <v>43527.874999998203</v>
      </c>
      <c r="F743" s="63"/>
      <c r="G743" s="17"/>
      <c r="H743" s="58"/>
      <c r="I743" s="70"/>
      <c r="J743" s="17"/>
      <c r="K743" s="55"/>
      <c r="N743" s="23" t="e">
        <f t="shared" si="102"/>
        <v>#N/A</v>
      </c>
      <c r="O743" s="23" t="e">
        <f t="shared" si="103"/>
        <v>#N/A</v>
      </c>
      <c r="P743" s="17" t="e">
        <f t="shared" si="104"/>
        <v>#N/A</v>
      </c>
      <c r="Q743" s="17" t="e">
        <f t="shared" si="105"/>
        <v>#N/A</v>
      </c>
    </row>
    <row r="744" spans="1:17" x14ac:dyDescent="0.25">
      <c r="A744" s="49">
        <f t="shared" si="106"/>
        <v>2019</v>
      </c>
      <c r="B744" s="50">
        <f t="shared" si="109"/>
        <v>2</v>
      </c>
      <c r="C744" s="50">
        <f t="shared" si="110"/>
        <v>31</v>
      </c>
      <c r="D744" s="50">
        <f t="shared" si="107"/>
        <v>22</v>
      </c>
      <c r="E744" s="51">
        <f t="shared" si="108"/>
        <v>43527.916666664867</v>
      </c>
      <c r="F744" s="63"/>
      <c r="G744" s="17"/>
      <c r="H744" s="58"/>
      <c r="I744" s="70"/>
      <c r="J744" s="17"/>
      <c r="K744" s="55"/>
      <c r="N744" s="23" t="e">
        <f t="shared" si="102"/>
        <v>#N/A</v>
      </c>
      <c r="O744" s="23" t="e">
        <f t="shared" si="103"/>
        <v>#N/A</v>
      </c>
      <c r="P744" s="17" t="e">
        <f t="shared" si="104"/>
        <v>#N/A</v>
      </c>
      <c r="Q744" s="17" t="e">
        <f t="shared" si="105"/>
        <v>#N/A</v>
      </c>
    </row>
    <row r="745" spans="1:17" x14ac:dyDescent="0.25">
      <c r="A745" s="49">
        <f t="shared" si="106"/>
        <v>2019</v>
      </c>
      <c r="B745" s="50">
        <f t="shared" si="109"/>
        <v>2</v>
      </c>
      <c r="C745" s="50">
        <f t="shared" si="110"/>
        <v>31</v>
      </c>
      <c r="D745" s="50">
        <f t="shared" si="107"/>
        <v>23</v>
      </c>
      <c r="E745" s="51">
        <f t="shared" si="108"/>
        <v>43527.958333331531</v>
      </c>
      <c r="F745" s="63"/>
      <c r="G745" s="17"/>
      <c r="H745" s="58"/>
      <c r="I745" s="70"/>
      <c r="J745" s="17"/>
      <c r="K745" s="55"/>
      <c r="N745" s="23" t="e">
        <f t="shared" si="102"/>
        <v>#N/A</v>
      </c>
      <c r="O745" s="23" t="e">
        <f t="shared" si="103"/>
        <v>#N/A</v>
      </c>
      <c r="P745" s="17" t="e">
        <f t="shared" si="104"/>
        <v>#N/A</v>
      </c>
      <c r="Q745" s="17" t="e">
        <f t="shared" si="105"/>
        <v>#N/A</v>
      </c>
    </row>
    <row r="746" spans="1:17" x14ac:dyDescent="0.25">
      <c r="F746" s="65"/>
      <c r="H746" s="52"/>
      <c r="J746" s="16"/>
      <c r="K746" s="57"/>
      <c r="P746" s="17"/>
    </row>
    <row r="747" spans="1:17" x14ac:dyDescent="0.25">
      <c r="F747" s="65"/>
      <c r="H747" s="52"/>
      <c r="J747" s="16"/>
      <c r="K747" s="57"/>
      <c r="P747" s="17"/>
    </row>
    <row r="748" spans="1:17" x14ac:dyDescent="0.25">
      <c r="J748" s="16"/>
      <c r="K748" s="57"/>
      <c r="P748" s="17"/>
    </row>
    <row r="749" spans="1:17" x14ac:dyDescent="0.25">
      <c r="J749" s="16"/>
      <c r="K749" s="57"/>
      <c r="P749" s="17"/>
    </row>
    <row r="750" spans="1:17" x14ac:dyDescent="0.25">
      <c r="J750" s="16"/>
      <c r="K750" s="57"/>
      <c r="P750" s="17"/>
    </row>
    <row r="751" spans="1:17" x14ac:dyDescent="0.25">
      <c r="H751" s="56"/>
      <c r="J751" s="16"/>
      <c r="K751" s="57"/>
      <c r="P751" s="17"/>
    </row>
    <row r="752" spans="1:17" x14ac:dyDescent="0.25">
      <c r="H752" s="56"/>
      <c r="J752" s="16"/>
      <c r="K752" s="57"/>
      <c r="P752" s="17"/>
    </row>
    <row r="753" spans="8:16" x14ac:dyDescent="0.25">
      <c r="H753" s="56"/>
      <c r="J753" s="16"/>
      <c r="K753" s="57"/>
      <c r="P753" s="17"/>
    </row>
    <row r="754" spans="8:16" x14ac:dyDescent="0.25">
      <c r="H754" s="56"/>
      <c r="J754" s="16"/>
      <c r="K754" s="57"/>
      <c r="P754" s="17"/>
    </row>
    <row r="755" spans="8:16" x14ac:dyDescent="0.25">
      <c r="H755" s="56"/>
      <c r="J755" s="16"/>
      <c r="K755" s="57"/>
      <c r="P755" s="17"/>
    </row>
    <row r="756" spans="8:16" x14ac:dyDescent="0.25">
      <c r="H756" s="56"/>
      <c r="J756" s="16"/>
      <c r="K756" s="57"/>
      <c r="P756" s="17"/>
    </row>
    <row r="757" spans="8:16" x14ac:dyDescent="0.25">
      <c r="H757" s="56"/>
      <c r="J757" s="16"/>
      <c r="K757" s="57"/>
      <c r="P757" s="17"/>
    </row>
    <row r="758" spans="8:16" x14ac:dyDescent="0.25">
      <c r="H758" s="56"/>
      <c r="J758" s="16"/>
      <c r="K758" s="57"/>
      <c r="P758" s="17"/>
    </row>
    <row r="759" spans="8:16" x14ac:dyDescent="0.25">
      <c r="H759" s="56"/>
      <c r="J759" s="16"/>
      <c r="K759" s="57"/>
      <c r="P759" s="17"/>
    </row>
    <row r="760" spans="8:16" x14ac:dyDescent="0.25">
      <c r="H760" s="56"/>
      <c r="J760" s="16"/>
      <c r="K760" s="57"/>
      <c r="P760" s="17"/>
    </row>
    <row r="761" spans="8:16" x14ac:dyDescent="0.25">
      <c r="H761" s="56"/>
      <c r="J761" s="16"/>
      <c r="K761" s="57"/>
      <c r="P761" s="17"/>
    </row>
    <row r="762" spans="8:16" x14ac:dyDescent="0.25">
      <c r="H762" s="56"/>
      <c r="J762" s="16"/>
      <c r="K762" s="57"/>
      <c r="P762" s="17"/>
    </row>
    <row r="763" spans="8:16" x14ac:dyDescent="0.25">
      <c r="H763" s="56"/>
      <c r="J763" s="16"/>
      <c r="K763" s="57"/>
      <c r="P763" s="17"/>
    </row>
    <row r="764" spans="8:16" x14ac:dyDescent="0.25">
      <c r="H764" s="56"/>
      <c r="J764" s="16"/>
      <c r="K764" s="57"/>
      <c r="P764" s="17"/>
    </row>
    <row r="765" spans="8:16" x14ac:dyDescent="0.25">
      <c r="H765" s="56"/>
      <c r="J765" s="16"/>
      <c r="P765" s="17"/>
    </row>
    <row r="766" spans="8:16" x14ac:dyDescent="0.25">
      <c r="H766" s="56"/>
      <c r="J766" s="16"/>
      <c r="P766" s="17"/>
    </row>
    <row r="767" spans="8:16" x14ac:dyDescent="0.25">
      <c r="H767" s="56"/>
      <c r="J767" s="16"/>
      <c r="P767" s="17"/>
    </row>
    <row r="768" spans="8:16" x14ac:dyDescent="0.25">
      <c r="H768" s="56"/>
      <c r="J768" s="16"/>
      <c r="P768" s="17"/>
    </row>
    <row r="769" spans="8:16" x14ac:dyDescent="0.25">
      <c r="H769" s="56"/>
      <c r="J769" s="16"/>
      <c r="P769" s="17"/>
    </row>
    <row r="770" spans="8:16" x14ac:dyDescent="0.25">
      <c r="H770" s="56"/>
      <c r="J770" s="16"/>
      <c r="P770" s="17"/>
    </row>
    <row r="771" spans="8:16" x14ac:dyDescent="0.25">
      <c r="H771" s="56"/>
      <c r="J771" s="16"/>
      <c r="P771" s="17"/>
    </row>
    <row r="772" spans="8:16" x14ac:dyDescent="0.25">
      <c r="H772" s="56"/>
      <c r="J772" s="16"/>
      <c r="P772" s="17"/>
    </row>
    <row r="773" spans="8:16" x14ac:dyDescent="0.25">
      <c r="H773" s="56"/>
      <c r="J773" s="16"/>
      <c r="P773" s="17"/>
    </row>
    <row r="774" spans="8:16" x14ac:dyDescent="0.25">
      <c r="H774" s="56"/>
      <c r="J774" s="16"/>
      <c r="P774" s="17"/>
    </row>
    <row r="775" spans="8:16" x14ac:dyDescent="0.25">
      <c r="H775" s="56"/>
      <c r="J775" s="16"/>
      <c r="P775" s="17"/>
    </row>
    <row r="776" spans="8:16" x14ac:dyDescent="0.25">
      <c r="H776" s="56"/>
      <c r="J776" s="16"/>
      <c r="P776" s="17"/>
    </row>
    <row r="777" spans="8:16" x14ac:dyDescent="0.25">
      <c r="H777" s="56"/>
      <c r="J777" s="16"/>
      <c r="P777" s="17"/>
    </row>
    <row r="778" spans="8:16" x14ac:dyDescent="0.25">
      <c r="H778" s="56"/>
      <c r="J778" s="16"/>
      <c r="P778" s="17"/>
    </row>
    <row r="779" spans="8:16" x14ac:dyDescent="0.25">
      <c r="H779" s="56"/>
      <c r="J779" s="16"/>
      <c r="P779" s="17"/>
    </row>
    <row r="780" spans="8:16" x14ac:dyDescent="0.25">
      <c r="H780" s="56"/>
      <c r="J780" s="16"/>
      <c r="P780" s="17"/>
    </row>
    <row r="781" spans="8:16" x14ac:dyDescent="0.25">
      <c r="H781" s="56"/>
      <c r="J781" s="16"/>
      <c r="P781" s="17"/>
    </row>
    <row r="782" spans="8:16" x14ac:dyDescent="0.25">
      <c r="H782" s="56"/>
      <c r="J782" s="16"/>
      <c r="P782" s="17"/>
    </row>
    <row r="783" spans="8:16" x14ac:dyDescent="0.25">
      <c r="H783" s="56"/>
      <c r="J783" s="16"/>
      <c r="P783" s="17"/>
    </row>
    <row r="784" spans="8:16" x14ac:dyDescent="0.25">
      <c r="H784" s="56"/>
      <c r="J784" s="16"/>
      <c r="P784" s="17"/>
    </row>
    <row r="785" spans="8:16" x14ac:dyDescent="0.25">
      <c r="H785" s="56"/>
      <c r="J785" s="16"/>
      <c r="P785" s="17"/>
    </row>
    <row r="786" spans="8:16" x14ac:dyDescent="0.25">
      <c r="H786" s="56"/>
      <c r="J786" s="16"/>
      <c r="P786" s="17"/>
    </row>
    <row r="787" spans="8:16" x14ac:dyDescent="0.25">
      <c r="H787" s="56"/>
      <c r="J787" s="16"/>
      <c r="P787" s="17"/>
    </row>
    <row r="788" spans="8:16" x14ac:dyDescent="0.25">
      <c r="H788" s="56"/>
      <c r="J788" s="16"/>
      <c r="P788" s="17"/>
    </row>
    <row r="789" spans="8:16" x14ac:dyDescent="0.25">
      <c r="H789" s="56"/>
      <c r="J789" s="16"/>
      <c r="P789" s="17"/>
    </row>
    <row r="790" spans="8:16" x14ac:dyDescent="0.25">
      <c r="H790" s="56"/>
      <c r="J790" s="16"/>
      <c r="P790" s="17"/>
    </row>
    <row r="791" spans="8:16" x14ac:dyDescent="0.25">
      <c r="H791" s="56"/>
      <c r="J791" s="16"/>
      <c r="P791" s="17"/>
    </row>
    <row r="792" spans="8:16" x14ac:dyDescent="0.25">
      <c r="H792" s="56"/>
      <c r="J792" s="16"/>
      <c r="P792" s="17"/>
    </row>
    <row r="793" spans="8:16" x14ac:dyDescent="0.25">
      <c r="H793" s="56"/>
      <c r="J793" s="16"/>
      <c r="P793" s="17"/>
    </row>
    <row r="794" spans="8:16" x14ac:dyDescent="0.25">
      <c r="H794" s="56"/>
      <c r="J794" s="16"/>
      <c r="P794" s="17"/>
    </row>
    <row r="795" spans="8:16" x14ac:dyDescent="0.25">
      <c r="H795" s="56"/>
      <c r="J795" s="16"/>
      <c r="P795" s="17"/>
    </row>
    <row r="796" spans="8:16" x14ac:dyDescent="0.25">
      <c r="H796" s="56"/>
      <c r="J796" s="16"/>
      <c r="P796" s="17"/>
    </row>
    <row r="797" spans="8:16" x14ac:dyDescent="0.25">
      <c r="H797" s="56"/>
      <c r="J797" s="16"/>
      <c r="P797" s="17"/>
    </row>
    <row r="798" spans="8:16" x14ac:dyDescent="0.25">
      <c r="H798" s="56"/>
      <c r="J798" s="16"/>
      <c r="P798" s="17"/>
    </row>
    <row r="799" spans="8:16" x14ac:dyDescent="0.25">
      <c r="H799" s="56"/>
      <c r="J799" s="16"/>
      <c r="P799" s="17"/>
    </row>
    <row r="800" spans="8:16" x14ac:dyDescent="0.25">
      <c r="H800" s="56"/>
      <c r="J800" s="16"/>
      <c r="P800" s="17"/>
    </row>
    <row r="801" spans="8:16" x14ac:dyDescent="0.25">
      <c r="H801" s="56"/>
      <c r="J801" s="16"/>
      <c r="P801" s="17"/>
    </row>
    <row r="802" spans="8:16" x14ac:dyDescent="0.25">
      <c r="H802" s="56"/>
      <c r="J802" s="16"/>
      <c r="P802" s="17"/>
    </row>
    <row r="803" spans="8:16" x14ac:dyDescent="0.25">
      <c r="H803" s="56"/>
      <c r="J803" s="16"/>
      <c r="P803" s="17"/>
    </row>
    <row r="804" spans="8:16" x14ac:dyDescent="0.25">
      <c r="H804" s="56"/>
      <c r="J804" s="16"/>
    </row>
    <row r="805" spans="8:16" x14ac:dyDescent="0.25">
      <c r="H805" s="56"/>
      <c r="J805" s="16"/>
    </row>
    <row r="806" spans="8:16" x14ac:dyDescent="0.25">
      <c r="H806" s="56"/>
      <c r="J806" s="16"/>
    </row>
    <row r="807" spans="8:16" x14ac:dyDescent="0.25">
      <c r="H807" s="56"/>
      <c r="J807" s="16"/>
    </row>
    <row r="808" spans="8:16" x14ac:dyDescent="0.25">
      <c r="H808" s="56"/>
      <c r="J808" s="16"/>
    </row>
    <row r="809" spans="8:16" x14ac:dyDescent="0.25">
      <c r="H809" s="56"/>
      <c r="J809" s="16"/>
    </row>
    <row r="810" spans="8:16" x14ac:dyDescent="0.25">
      <c r="H810" s="56"/>
      <c r="J810" s="16"/>
    </row>
    <row r="811" spans="8:16" x14ac:dyDescent="0.25">
      <c r="H811" s="56"/>
      <c r="J811" s="16"/>
    </row>
    <row r="812" spans="8:16" x14ac:dyDescent="0.25">
      <c r="H812" s="56"/>
      <c r="J812" s="16"/>
    </row>
    <row r="813" spans="8:16" x14ac:dyDescent="0.25">
      <c r="H813" s="56"/>
      <c r="J813" s="16"/>
    </row>
    <row r="814" spans="8:16" x14ac:dyDescent="0.25">
      <c r="H814" s="56"/>
      <c r="J814" s="16"/>
    </row>
    <row r="815" spans="8:16" x14ac:dyDescent="0.25">
      <c r="H815" s="56"/>
      <c r="J815" s="16"/>
    </row>
    <row r="816" spans="8:16" x14ac:dyDescent="0.25">
      <c r="H816" s="56"/>
      <c r="J816" s="16"/>
    </row>
    <row r="817" spans="8:10" x14ac:dyDescent="0.25">
      <c r="H817" s="56"/>
      <c r="J817" s="16"/>
    </row>
    <row r="818" spans="8:10" x14ac:dyDescent="0.25">
      <c r="H818" s="56"/>
      <c r="J818" s="16"/>
    </row>
    <row r="819" spans="8:10" x14ac:dyDescent="0.25">
      <c r="H819" s="56"/>
      <c r="J819" s="16"/>
    </row>
    <row r="820" spans="8:10" x14ac:dyDescent="0.25">
      <c r="H820" s="56"/>
      <c r="J820" s="16"/>
    </row>
    <row r="821" spans="8:10" x14ac:dyDescent="0.25">
      <c r="H821" s="56"/>
      <c r="J821" s="16"/>
    </row>
    <row r="822" spans="8:10" x14ac:dyDescent="0.25">
      <c r="H822" s="56"/>
      <c r="J822" s="16"/>
    </row>
    <row r="823" spans="8:10" x14ac:dyDescent="0.25">
      <c r="H823" s="56"/>
      <c r="J823" s="16"/>
    </row>
    <row r="824" spans="8:10" x14ac:dyDescent="0.25">
      <c r="H824" s="56"/>
      <c r="J824" s="16"/>
    </row>
    <row r="825" spans="8:10" x14ac:dyDescent="0.25">
      <c r="H825" s="56"/>
      <c r="J825" s="16"/>
    </row>
    <row r="826" spans="8:10" x14ac:dyDescent="0.25">
      <c r="H826" s="56"/>
      <c r="J826" s="16"/>
    </row>
    <row r="827" spans="8:10" x14ac:dyDescent="0.25">
      <c r="H827" s="56"/>
      <c r="J827" s="16"/>
    </row>
    <row r="828" spans="8:10" x14ac:dyDescent="0.25">
      <c r="H828" s="56"/>
      <c r="J828" s="16"/>
    </row>
    <row r="829" spans="8:10" x14ac:dyDescent="0.25">
      <c r="H829" s="56"/>
      <c r="J829" s="16"/>
    </row>
    <row r="830" spans="8:10" x14ac:dyDescent="0.25">
      <c r="H830" s="56"/>
      <c r="J830" s="16"/>
    </row>
    <row r="831" spans="8:10" x14ac:dyDescent="0.25">
      <c r="H831" s="56"/>
      <c r="J831" s="16"/>
    </row>
    <row r="832" spans="8:10" x14ac:dyDescent="0.25">
      <c r="H832" s="56"/>
      <c r="J832" s="16"/>
    </row>
    <row r="833" spans="8:10" x14ac:dyDescent="0.25">
      <c r="H833" s="56"/>
      <c r="J833" s="16"/>
    </row>
    <row r="834" spans="8:10" x14ac:dyDescent="0.25">
      <c r="H834" s="56"/>
      <c r="J834" s="16"/>
    </row>
    <row r="835" spans="8:10" x14ac:dyDescent="0.25">
      <c r="H835" s="56"/>
      <c r="J835" s="16"/>
    </row>
    <row r="836" spans="8:10" x14ac:dyDescent="0.25">
      <c r="H836" s="56"/>
      <c r="J836" s="16"/>
    </row>
    <row r="837" spans="8:10" x14ac:dyDescent="0.25">
      <c r="H837" s="56"/>
      <c r="J837" s="16"/>
    </row>
    <row r="838" spans="8:10" x14ac:dyDescent="0.25">
      <c r="H838" s="56"/>
      <c r="J838" s="16"/>
    </row>
    <row r="839" spans="8:10" x14ac:dyDescent="0.25">
      <c r="H839" s="56"/>
      <c r="J839" s="16"/>
    </row>
    <row r="840" spans="8:10" x14ac:dyDescent="0.25">
      <c r="H840" s="56"/>
      <c r="J840" s="16"/>
    </row>
    <row r="841" spans="8:10" x14ac:dyDescent="0.25">
      <c r="H841" s="56"/>
      <c r="J841" s="16"/>
    </row>
    <row r="842" spans="8:10" x14ac:dyDescent="0.25">
      <c r="H842" s="56"/>
      <c r="J842" s="16"/>
    </row>
    <row r="843" spans="8:10" x14ac:dyDescent="0.25">
      <c r="H843" s="56"/>
      <c r="J843" s="16"/>
    </row>
    <row r="844" spans="8:10" x14ac:dyDescent="0.25">
      <c r="H844" s="56"/>
      <c r="J844" s="16"/>
    </row>
    <row r="845" spans="8:10" x14ac:dyDescent="0.25">
      <c r="H845" s="56"/>
      <c r="J845" s="16"/>
    </row>
    <row r="846" spans="8:10" x14ac:dyDescent="0.25">
      <c r="H846" s="56"/>
      <c r="J846" s="16"/>
    </row>
    <row r="847" spans="8:10" x14ac:dyDescent="0.25">
      <c r="H847" s="56"/>
      <c r="J847" s="16"/>
    </row>
    <row r="848" spans="8:10" x14ac:dyDescent="0.25">
      <c r="H848" s="56"/>
      <c r="J848" s="16"/>
    </row>
    <row r="849" spans="8:10" x14ac:dyDescent="0.25">
      <c r="H849" s="56"/>
      <c r="J849" s="16"/>
    </row>
    <row r="850" spans="8:10" x14ac:dyDescent="0.25">
      <c r="H850" s="56"/>
      <c r="J850" s="16"/>
    </row>
    <row r="851" spans="8:10" x14ac:dyDescent="0.25">
      <c r="H851" s="56"/>
      <c r="J851" s="16"/>
    </row>
    <row r="852" spans="8:10" x14ac:dyDescent="0.25">
      <c r="H852" s="56"/>
      <c r="J852" s="16"/>
    </row>
    <row r="853" spans="8:10" x14ac:dyDescent="0.25">
      <c r="H853" s="56"/>
      <c r="J853" s="16"/>
    </row>
    <row r="854" spans="8:10" x14ac:dyDescent="0.25">
      <c r="H854" s="56"/>
      <c r="J854" s="16"/>
    </row>
    <row r="855" spans="8:10" x14ac:dyDescent="0.25">
      <c r="H855" s="56"/>
      <c r="J855" s="16"/>
    </row>
    <row r="856" spans="8:10" x14ac:dyDescent="0.25">
      <c r="H856" s="56"/>
      <c r="J856" s="16"/>
    </row>
    <row r="857" spans="8:10" x14ac:dyDescent="0.25">
      <c r="H857" s="56"/>
      <c r="J857" s="16"/>
    </row>
    <row r="858" spans="8:10" x14ac:dyDescent="0.25">
      <c r="H858" s="56"/>
      <c r="J858" s="16"/>
    </row>
    <row r="859" spans="8:10" x14ac:dyDescent="0.25">
      <c r="H859" s="56"/>
      <c r="J859" s="16"/>
    </row>
    <row r="860" spans="8:10" x14ac:dyDescent="0.25">
      <c r="H860" s="56"/>
      <c r="J860" s="16"/>
    </row>
    <row r="861" spans="8:10" x14ac:dyDescent="0.25">
      <c r="H861" s="56"/>
      <c r="J861" s="16"/>
    </row>
    <row r="862" spans="8:10" x14ac:dyDescent="0.25">
      <c r="H862" s="56"/>
      <c r="J862" s="16"/>
    </row>
    <row r="863" spans="8:10" x14ac:dyDescent="0.25">
      <c r="H863" s="56"/>
      <c r="J863" s="16"/>
    </row>
    <row r="864" spans="8:10" x14ac:dyDescent="0.25">
      <c r="H864" s="56"/>
      <c r="J864" s="16"/>
    </row>
    <row r="865" spans="8:10" x14ac:dyDescent="0.25">
      <c r="H865" s="56"/>
      <c r="J865" s="16"/>
    </row>
    <row r="866" spans="8:10" x14ac:dyDescent="0.25">
      <c r="H866" s="56"/>
      <c r="J866" s="16"/>
    </row>
    <row r="867" spans="8:10" x14ac:dyDescent="0.25">
      <c r="H867" s="56"/>
      <c r="J867" s="16"/>
    </row>
    <row r="868" spans="8:10" x14ac:dyDescent="0.25">
      <c r="H868" s="56"/>
      <c r="J868" s="16"/>
    </row>
    <row r="869" spans="8:10" x14ac:dyDescent="0.25">
      <c r="H869" s="56"/>
      <c r="J869" s="16"/>
    </row>
    <row r="870" spans="8:10" x14ac:dyDescent="0.25">
      <c r="H870" s="56"/>
    </row>
    <row r="871" spans="8:10" x14ac:dyDescent="0.25">
      <c r="H871" s="56"/>
    </row>
    <row r="872" spans="8:10" x14ac:dyDescent="0.25">
      <c r="H872" s="56"/>
    </row>
    <row r="873" spans="8:10" x14ac:dyDescent="0.25">
      <c r="H873" s="56"/>
    </row>
  </sheetData>
  <sheetProtection password="D616" sheet="1" objects="1" scenarios="1"/>
  <autoFilter ref="A1:U745" xr:uid="{00000000-0009-0000-0000-000003000000}"/>
  <dataValidations count="4">
    <dataValidation type="list" allowBlank="1" showInputMessage="1" showErrorMessage="1" sqref="L746:L1048576" xr:uid="{00000000-0002-0000-0300-000000000000}">
      <formula1>"Instrument Error,Local Air Quality Issues,Regional Air Quality Issues"</formula1>
    </dataValidation>
    <dataValidation type="list" showInputMessage="1" showErrorMessage="1" sqref="J2:J1048576 G2:G1048576" xr:uid="{00000000-0002-0000-0300-000001000000}">
      <formula1>"Valid,Invalid"</formula1>
    </dataValidation>
    <dataValidation showInputMessage="1" showErrorMessage="1" sqref="G1 J1" xr:uid="{00000000-0002-0000-0300-000002000000}"/>
    <dataValidation type="list" allowBlank="1" showInputMessage="1" showErrorMessage="1" sqref="L2:L745" xr:uid="{00000000-0002-0000-0300-000003000000}">
      <formula1>"Power Failure,Calibration Error,Pump Failure"</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Button 2">
              <controlPr defaultSize="0" print="0" autoFill="0" autoPict="0" macro="[0]!Plot_Valid_Data" altText="">
                <anchor moveWithCells="1">
                  <from>
                    <xdr:col>21</xdr:col>
                    <xdr:colOff>38100</xdr:colOff>
                    <xdr:row>1</xdr:row>
                    <xdr:rowOff>28575</xdr:rowOff>
                  </from>
                  <to>
                    <xdr:col>22</xdr:col>
                    <xdr:colOff>190500</xdr:colOff>
                    <xdr:row>3</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0000"/>
  </sheetPr>
  <dimension ref="A1:F8"/>
  <sheetViews>
    <sheetView workbookViewId="0">
      <selection activeCell="F7" sqref="F7"/>
    </sheetView>
  </sheetViews>
  <sheetFormatPr defaultRowHeight="15" x14ac:dyDescent="0.25"/>
  <cols>
    <col min="1" max="1" width="12.42578125" customWidth="1"/>
    <col min="2" max="2" width="9.42578125" customWidth="1"/>
    <col min="3" max="3" width="24.5703125" bestFit="1" customWidth="1"/>
    <col min="4" max="4" width="18.140625" customWidth="1"/>
    <col min="5" max="5" width="11.7109375" customWidth="1"/>
    <col min="6" max="6" width="20.5703125" bestFit="1" customWidth="1"/>
    <col min="7" max="7" width="14.140625" bestFit="1" customWidth="1"/>
  </cols>
  <sheetData>
    <row r="1" spans="1:6" x14ac:dyDescent="0.25">
      <c r="A1" s="1" t="s">
        <v>0</v>
      </c>
      <c r="B1" s="7" t="s">
        <v>1</v>
      </c>
      <c r="C1" s="7" t="s">
        <v>14</v>
      </c>
      <c r="D1" s="7" t="s">
        <v>19</v>
      </c>
      <c r="E1" s="7" t="s">
        <v>20</v>
      </c>
      <c r="F1" s="2" t="s">
        <v>21</v>
      </c>
    </row>
    <row r="2" spans="1:6" x14ac:dyDescent="0.25">
      <c r="A2" s="3" t="s">
        <v>2</v>
      </c>
      <c r="B2" s="13" t="s">
        <v>3</v>
      </c>
      <c r="C2" s="13" t="s">
        <v>15</v>
      </c>
      <c r="D2" s="12" t="s">
        <v>10</v>
      </c>
      <c r="E2" s="12">
        <v>2015</v>
      </c>
      <c r="F2" s="4" t="s">
        <v>24</v>
      </c>
    </row>
    <row r="3" spans="1:6" x14ac:dyDescent="0.25">
      <c r="A3" s="3" t="s">
        <v>4</v>
      </c>
      <c r="B3" s="13" t="s">
        <v>5</v>
      </c>
      <c r="C3" s="13" t="s">
        <v>16</v>
      </c>
      <c r="D3" s="12" t="s">
        <v>10</v>
      </c>
      <c r="E3" s="8">
        <v>1</v>
      </c>
      <c r="F3" s="10">
        <v>12</v>
      </c>
    </row>
    <row r="4" spans="1:6" x14ac:dyDescent="0.25">
      <c r="A4" s="3" t="s">
        <v>8</v>
      </c>
      <c r="B4" s="13" t="s">
        <v>6</v>
      </c>
      <c r="C4" s="13" t="s">
        <v>16</v>
      </c>
      <c r="D4" s="12" t="s">
        <v>10</v>
      </c>
      <c r="E4" s="8">
        <v>1</v>
      </c>
      <c r="F4" s="10">
        <v>31</v>
      </c>
    </row>
    <row r="5" spans="1:6" x14ac:dyDescent="0.25">
      <c r="A5" s="3" t="s">
        <v>9</v>
      </c>
      <c r="B5" s="13" t="s">
        <v>7</v>
      </c>
      <c r="C5" s="13" t="s">
        <v>16</v>
      </c>
      <c r="D5" s="12" t="s">
        <v>10</v>
      </c>
      <c r="E5" s="8">
        <v>0</v>
      </c>
      <c r="F5" s="10">
        <v>23</v>
      </c>
    </row>
    <row r="6" spans="1:6" x14ac:dyDescent="0.25">
      <c r="A6" s="3" t="s">
        <v>12</v>
      </c>
      <c r="B6" s="9">
        <v>0</v>
      </c>
      <c r="C6" s="9" t="s">
        <v>17</v>
      </c>
      <c r="D6" s="12" t="s">
        <v>11</v>
      </c>
      <c r="E6" s="12" t="s">
        <v>22</v>
      </c>
      <c r="F6" s="4" t="s">
        <v>23</v>
      </c>
    </row>
    <row r="7" spans="1:6" x14ac:dyDescent="0.25">
      <c r="A7" s="3" t="s">
        <v>13</v>
      </c>
      <c r="B7" s="9">
        <v>0</v>
      </c>
      <c r="C7" s="9" t="s">
        <v>18</v>
      </c>
      <c r="D7" s="12" t="s">
        <v>11</v>
      </c>
      <c r="E7" s="12" t="s">
        <v>22</v>
      </c>
      <c r="F7" s="4" t="s">
        <v>23</v>
      </c>
    </row>
    <row r="8" spans="1:6" x14ac:dyDescent="0.25">
      <c r="A8" s="5" t="s">
        <v>25</v>
      </c>
      <c r="B8" s="14" t="s">
        <v>26</v>
      </c>
      <c r="C8" s="14" t="s">
        <v>29</v>
      </c>
      <c r="D8" s="11" t="s">
        <v>10</v>
      </c>
      <c r="E8" s="11" t="s">
        <v>27</v>
      </c>
      <c r="F8" s="6" t="s">
        <v>28</v>
      </c>
    </row>
  </sheetData>
  <sheetProtection password="D616" sheet="1" objects="1" scenarios="1"/>
  <autoFilter ref="A1:F8" xr:uid="{00000000-0009-0000-0000-000004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2</vt:i4>
      </vt:variant>
      <vt:variant>
        <vt:lpstr>Named Ranges</vt:lpstr>
      </vt:variant>
      <vt:variant>
        <vt:i4>5</vt:i4>
      </vt:variant>
    </vt:vector>
  </HeadingPairs>
  <TitlesOfParts>
    <vt:vector size="12" baseType="lpstr">
      <vt:lpstr>Instructions</vt:lpstr>
      <vt:lpstr>Meta data_sheet</vt:lpstr>
      <vt:lpstr>Meta data_lookup</vt:lpstr>
      <vt:lpstr>Raw data_sheet</vt:lpstr>
      <vt:lpstr>Raw data_format</vt:lpstr>
      <vt:lpstr>24hr_PM10_chart</vt:lpstr>
      <vt:lpstr>24hr_PM2.5_chart</vt:lpstr>
      <vt:lpstr>Plot_Range</vt:lpstr>
      <vt:lpstr>Plot_Range2</vt:lpstr>
      <vt:lpstr>Plot_Range3</vt:lpstr>
      <vt:lpstr>Plot_Range4</vt:lpstr>
      <vt:lpstr>Station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Agapides Nick</dc:creator>
  <cp:lastModifiedBy>Fulloon Lindsay</cp:lastModifiedBy>
  <dcterms:created xsi:type="dcterms:W3CDTF">2015-06-16T03:08:14Z</dcterms:created>
  <dcterms:modified xsi:type="dcterms:W3CDTF">2019-03-06T00:19:54Z</dcterms:modified>
</cp:coreProperties>
</file>