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defaultThemeVersion="124226"/>
  <mc:AlternateContent xmlns:mc="http://schemas.openxmlformats.org/markup-compatibility/2006">
    <mc:Choice Requires="x15">
      <x15ac:absPath xmlns:x15ac="http://schemas.microsoft.com/office/spreadsheetml/2010/11/ac" url="C:\Users\wigga\Desktop\"/>
    </mc:Choice>
  </mc:AlternateContent>
  <bookViews>
    <workbookView xWindow="0" yWindow="0" windowWidth="28800" windowHeight="11745" tabRatio="765" activeTab="2"/>
  </bookViews>
  <sheets>
    <sheet name="Cover" sheetId="11" r:id="rId1"/>
    <sheet name="Results" sheetId="10" r:id="rId2"/>
    <sheet name="Sheet 1_Overarching Assumptions" sheetId="4" r:id="rId3"/>
    <sheet name="Sheet_2 Inputs &amp; Outputs (t)" sheetId="13" r:id="rId4"/>
    <sheet name="Sheet_3 Capex and Opex Costs" sheetId="14" r:id="rId5"/>
    <sheet name="Sheet 4_Revenue" sheetId="15" r:id="rId6"/>
    <sheet name="Sheet 5_Base Case" sheetId="7" r:id="rId7"/>
    <sheet name="Sheet 6_Scenario 1" sheetId="5" r:id="rId8"/>
    <sheet name="Sheet 7_Financial Analysis" sheetId="12" r:id="rId9"/>
  </sheets>
  <definedNames>
    <definedName name="_xlnm._FilterDatabase" localSheetId="2" hidden="1">'Sheet 1_Overarching Assumptions'!#REF!</definedName>
    <definedName name="_ftn1" localSheetId="8">'Sheet 7_Financial Analysis'!$A$9</definedName>
    <definedName name="_ftn2" localSheetId="8">'Sheet 7_Financial Analysis'!$A$10</definedName>
    <definedName name="_ftn3" localSheetId="8">'Sheet 7_Financial Analysis'!$A$33</definedName>
    <definedName name="_ftn4" localSheetId="8">'Sheet 7_Financial Analysis'!$A$34</definedName>
    <definedName name="_ftnref1" localSheetId="8">'Sheet 7_Financial Analysis'!$A$4</definedName>
    <definedName name="_ftnref2" localSheetId="8">'Sheet 7_Financial Analysis'!$A$5</definedName>
    <definedName name="_ftnref3" localSheetId="8">'Sheet 7_Financial Analysis'!$A$15</definedName>
    <definedName name="_ftnref4" localSheetId="8">'Sheet 7_Financial Analysis'!$A$23</definedName>
    <definedName name="analysis_period">'Sheet 1_Overarching Assumptions'!$C$16</definedName>
    <definedName name="analysis_start">'Sheet 1_Overarching Assumptions'!$C$17</definedName>
    <definedName name="discountrate">'Sheet 1_Overarching Assumptions'!$C$13</definedName>
    <definedName name="discountrate_high">'Sheet 1_Overarching Assumptions'!$C$15</definedName>
    <definedName name="discountrate_low">'Sheet 1_Overarching Assumptions'!$C$14</definedName>
    <definedName name="Inflation_rate">'Sheet 1_Overarching Assumptions'!$C$18</definedName>
    <definedName name="OLE_LINK1" localSheetId="8">'Sheet 7_Financial Analysis'!$A$1</definedName>
    <definedName name="_xlnm.Print_Area" localSheetId="1">Results!$A$1:$F$31</definedName>
    <definedName name="_xlnm.Print_Area" localSheetId="2">'Sheet 1_Overarching Assumptions'!$A$1:$J$19</definedName>
    <definedName name="_xlnm.Print_Area" localSheetId="5">'Sheet 4_Revenue'!$A$1:$AL$65</definedName>
    <definedName name="_xlnm.Print_Area" localSheetId="6">'Sheet 5_Base Case'!$A$1:$AQ$20</definedName>
    <definedName name="_xlnm.Print_Area" localSheetId="7">'Sheet 6_Scenario 1'!$A$1:$AQ$35</definedName>
    <definedName name="_xlnm.Print_Area" localSheetId="4">'Sheet_3 Capex and Opex Costs'!$A$1:$AK$84</definedName>
    <definedName name="Product_Options">'Sheet_2 Inputs &amp; Outputs (t)'!$B$44:$B$48</definedName>
    <definedName name="solver_adj" localSheetId="2" hidden="1">'Sheet 1_Overarching Assumptions'!#REF!</definedName>
    <definedName name="solver_cvg" localSheetId="2" hidden="1">0.0001</definedName>
    <definedName name="solver_drv" localSheetId="2" hidden="1">1</definedName>
    <definedName name="solver_eng" localSheetId="2" hidden="1">1</definedName>
    <definedName name="solver_est" localSheetId="2" hidden="1">1</definedName>
    <definedName name="solver_itr" localSheetId="2" hidden="1">2147483647</definedName>
    <definedName name="solver_mip" localSheetId="2" hidden="1">2147483647</definedName>
    <definedName name="solver_mni" localSheetId="2" hidden="1">30</definedName>
    <definedName name="solver_mrt" localSheetId="2" hidden="1">0.075</definedName>
    <definedName name="solver_msl" localSheetId="2" hidden="1">2</definedName>
    <definedName name="solver_neg" localSheetId="2" hidden="1">1</definedName>
    <definedName name="solver_nod" localSheetId="2" hidden="1">2147483647</definedName>
    <definedName name="solver_num" localSheetId="2" hidden="1">0</definedName>
    <definedName name="solver_nwt" localSheetId="2" hidden="1">1</definedName>
    <definedName name="solver_opt" localSheetId="2" hidden="1">'Sheet 1_Overarching Assumptions'!#REF!</definedName>
    <definedName name="solver_pre" localSheetId="2" hidden="1">0.000001</definedName>
    <definedName name="solver_rbv" localSheetId="2" hidden="1">1</definedName>
    <definedName name="solver_rlx" localSheetId="2" hidden="1">2</definedName>
    <definedName name="solver_rsd" localSheetId="2" hidden="1">0</definedName>
    <definedName name="solver_scl" localSheetId="2" hidden="1">1</definedName>
    <definedName name="solver_sho" localSheetId="2" hidden="1">2</definedName>
    <definedName name="solver_ssz" localSheetId="2" hidden="1">100</definedName>
    <definedName name="solver_tim" localSheetId="2" hidden="1">2147483647</definedName>
    <definedName name="solver_tol" localSheetId="2" hidden="1">0.01</definedName>
    <definedName name="solver_typ" localSheetId="2" hidden="1">3</definedName>
    <definedName name="solver_val" localSheetId="2" hidden="1">0</definedName>
    <definedName name="solver_ver" localSheetId="2" hidden="1">3</definedName>
    <definedName name="test_options">'Sheet_2 Inputs &amp; Outputs (t)'!$B$82:$B$85</definedName>
  </definedNames>
  <calcPr calcId="171027"/>
</workbook>
</file>

<file path=xl/calcChain.xml><?xml version="1.0" encoding="utf-8"?>
<calcChain xmlns="http://schemas.openxmlformats.org/spreadsheetml/2006/main">
  <c r="H6" i="13" l="1"/>
  <c r="H2" i="15"/>
  <c r="I2" i="15" s="1"/>
  <c r="J2" i="15" s="1"/>
  <c r="K2" i="15" s="1"/>
  <c r="L2" i="15" s="1"/>
  <c r="M2" i="15" s="1"/>
  <c r="N2" i="15" s="1"/>
  <c r="O2" i="15" s="1"/>
  <c r="P2" i="15" s="1"/>
  <c r="Q2" i="15" s="1"/>
  <c r="R2" i="15" s="1"/>
  <c r="S2" i="15" s="1"/>
  <c r="T2" i="15" s="1"/>
  <c r="U2" i="15" s="1"/>
  <c r="V2" i="15" s="1"/>
  <c r="W2" i="15" s="1"/>
  <c r="X2" i="15" s="1"/>
  <c r="Y2" i="15" s="1"/>
  <c r="Z2" i="15" s="1"/>
  <c r="AA2" i="15" s="1"/>
  <c r="AB2" i="15" s="1"/>
  <c r="AC2" i="15" s="1"/>
  <c r="AD2" i="15" s="1"/>
  <c r="AE2" i="15" s="1"/>
  <c r="AF2" i="15" s="1"/>
  <c r="AG2" i="15" s="1"/>
  <c r="AH2" i="15" s="1"/>
  <c r="AI2" i="15" s="1"/>
  <c r="AJ2" i="15" s="1"/>
  <c r="AK2" i="15" s="1"/>
  <c r="AL2" i="15" s="1"/>
  <c r="H2" i="14"/>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AJ2" i="14" s="1"/>
  <c r="AK2" i="14" s="1"/>
  <c r="G2" i="14"/>
  <c r="G2" i="13"/>
  <c r="H2" i="13" s="1"/>
  <c r="H34" i="15" l="1"/>
  <c r="H33" i="15"/>
  <c r="H32" i="15"/>
  <c r="H31" i="15"/>
  <c r="C25" i="15"/>
  <c r="C30" i="15"/>
  <c r="C31" i="15"/>
  <c r="C32" i="15"/>
  <c r="C33" i="15"/>
  <c r="C34" i="15"/>
  <c r="C35" i="15"/>
  <c r="H76" i="13"/>
  <c r="I76" i="13"/>
  <c r="J76" i="13"/>
  <c r="K76" i="13"/>
  <c r="L76" i="13"/>
  <c r="M76" i="13"/>
  <c r="N76" i="13"/>
  <c r="O76" i="13"/>
  <c r="P76" i="13"/>
  <c r="Q76" i="13"/>
  <c r="R76" i="13"/>
  <c r="S76" i="13"/>
  <c r="T76" i="13"/>
  <c r="U76" i="13"/>
  <c r="V76" i="13"/>
  <c r="W76" i="13"/>
  <c r="X76" i="13"/>
  <c r="Y76" i="13"/>
  <c r="Z76" i="13"/>
  <c r="AA76" i="13"/>
  <c r="AB76" i="13"/>
  <c r="AC76" i="13"/>
  <c r="AD76" i="13"/>
  <c r="AE76" i="13"/>
  <c r="AF76" i="13"/>
  <c r="AG76" i="13"/>
  <c r="AH76" i="13"/>
  <c r="AI76" i="13"/>
  <c r="AJ76" i="13"/>
  <c r="AK76" i="13"/>
  <c r="G76" i="13"/>
  <c r="H58" i="13"/>
  <c r="I58" i="13"/>
  <c r="J58" i="13"/>
  <c r="K58" i="13"/>
  <c r="L58" i="13"/>
  <c r="M58" i="13"/>
  <c r="N58" i="13"/>
  <c r="O58" i="13"/>
  <c r="P58" i="13"/>
  <c r="Q58" i="13"/>
  <c r="R58" i="13"/>
  <c r="S58" i="13"/>
  <c r="T58" i="13"/>
  <c r="U58" i="13"/>
  <c r="V58" i="13"/>
  <c r="W58" i="13"/>
  <c r="X58" i="13"/>
  <c r="Y58" i="13"/>
  <c r="Z58" i="13"/>
  <c r="AA58" i="13"/>
  <c r="AB58" i="13"/>
  <c r="AC58" i="13"/>
  <c r="AD58" i="13"/>
  <c r="AE58" i="13"/>
  <c r="AF58" i="13"/>
  <c r="AG58" i="13"/>
  <c r="AH58" i="13"/>
  <c r="AI58" i="13"/>
  <c r="AJ58" i="13"/>
  <c r="AK58" i="13"/>
  <c r="G58" i="13"/>
  <c r="H24" i="13"/>
  <c r="I24" i="13" s="1"/>
  <c r="J24" i="13" s="1"/>
  <c r="K24" i="13" s="1"/>
  <c r="L24" i="13" s="1"/>
  <c r="M24" i="13" s="1"/>
  <c r="N24" i="13" s="1"/>
  <c r="O24" i="13" s="1"/>
  <c r="P24" i="13" s="1"/>
  <c r="Q24" i="13" s="1"/>
  <c r="R24" i="13" s="1"/>
  <c r="S24" i="13" s="1"/>
  <c r="T24" i="13" s="1"/>
  <c r="U24" i="13" s="1"/>
  <c r="V24" i="13" s="1"/>
  <c r="W24" i="13" s="1"/>
  <c r="X24" i="13" s="1"/>
  <c r="Y24" i="13" s="1"/>
  <c r="Z24" i="13" s="1"/>
  <c r="AA24" i="13" s="1"/>
  <c r="AB24" i="13" s="1"/>
  <c r="AC24" i="13" s="1"/>
  <c r="AD24" i="13" s="1"/>
  <c r="AE24" i="13" s="1"/>
  <c r="AF24" i="13" s="1"/>
  <c r="AG24" i="13" s="1"/>
  <c r="AH24" i="13" s="1"/>
  <c r="AI24" i="13" s="1"/>
  <c r="AJ24" i="13" s="1"/>
  <c r="AK24" i="13" s="1"/>
  <c r="H25" i="13"/>
  <c r="I25" i="13" s="1"/>
  <c r="J25" i="13" s="1"/>
  <c r="K25" i="13" s="1"/>
  <c r="L25" i="13" s="1"/>
  <c r="M25" i="13" s="1"/>
  <c r="N25" i="13" s="1"/>
  <c r="O25" i="13" s="1"/>
  <c r="P25" i="13" s="1"/>
  <c r="Q25" i="13" s="1"/>
  <c r="R25" i="13" s="1"/>
  <c r="S25" i="13" s="1"/>
  <c r="T25" i="13" s="1"/>
  <c r="U25" i="13" s="1"/>
  <c r="V25" i="13" s="1"/>
  <c r="W25" i="13" s="1"/>
  <c r="X25" i="13" s="1"/>
  <c r="Y25" i="13" s="1"/>
  <c r="Z25" i="13" s="1"/>
  <c r="AA25" i="13" s="1"/>
  <c r="AB25" i="13" s="1"/>
  <c r="AC25" i="13" s="1"/>
  <c r="AD25" i="13" s="1"/>
  <c r="AE25" i="13" s="1"/>
  <c r="AF25" i="13" s="1"/>
  <c r="AG25" i="13" s="1"/>
  <c r="AH25" i="13" s="1"/>
  <c r="AI25" i="13" s="1"/>
  <c r="AJ25" i="13" s="1"/>
  <c r="AK25" i="13" s="1"/>
  <c r="H26" i="13"/>
  <c r="I26" i="13" s="1"/>
  <c r="J26" i="13" s="1"/>
  <c r="K26" i="13" s="1"/>
  <c r="L26" i="13" s="1"/>
  <c r="M26" i="13" s="1"/>
  <c r="N26" i="13" s="1"/>
  <c r="O26" i="13" s="1"/>
  <c r="P26" i="13" s="1"/>
  <c r="Q26" i="13" s="1"/>
  <c r="R26" i="13" s="1"/>
  <c r="S26" i="13" s="1"/>
  <c r="T26" i="13" s="1"/>
  <c r="U26" i="13" s="1"/>
  <c r="V26" i="13" s="1"/>
  <c r="W26" i="13" s="1"/>
  <c r="X26" i="13" s="1"/>
  <c r="Y26" i="13" s="1"/>
  <c r="Z26" i="13" s="1"/>
  <c r="AA26" i="13" s="1"/>
  <c r="AB26" i="13" s="1"/>
  <c r="AC26" i="13" s="1"/>
  <c r="AD26" i="13" s="1"/>
  <c r="AE26" i="13" s="1"/>
  <c r="AF26" i="13" s="1"/>
  <c r="AG26" i="13" s="1"/>
  <c r="AH26" i="13" s="1"/>
  <c r="AI26" i="13" s="1"/>
  <c r="AJ26" i="13" s="1"/>
  <c r="AK26" i="13" s="1"/>
  <c r="H27" i="13"/>
  <c r="I27" i="13" s="1"/>
  <c r="J27" i="13" s="1"/>
  <c r="K27" i="13" s="1"/>
  <c r="L27" i="13" s="1"/>
  <c r="M27" i="13" s="1"/>
  <c r="N27" i="13" s="1"/>
  <c r="O27" i="13" s="1"/>
  <c r="P27" i="13" s="1"/>
  <c r="Q27" i="13" s="1"/>
  <c r="R27" i="13" s="1"/>
  <c r="S27" i="13" s="1"/>
  <c r="T27" i="13" s="1"/>
  <c r="U27" i="13" s="1"/>
  <c r="V27" i="13" s="1"/>
  <c r="W27" i="13" s="1"/>
  <c r="X27" i="13" s="1"/>
  <c r="Y27" i="13" s="1"/>
  <c r="Z27" i="13" s="1"/>
  <c r="AA27" i="13" s="1"/>
  <c r="AB27" i="13" s="1"/>
  <c r="AC27" i="13" s="1"/>
  <c r="AD27" i="13" s="1"/>
  <c r="AE27" i="13" s="1"/>
  <c r="AF27" i="13" s="1"/>
  <c r="AG27" i="13" s="1"/>
  <c r="AH27" i="13" s="1"/>
  <c r="AI27" i="13" s="1"/>
  <c r="AJ27" i="13" s="1"/>
  <c r="AK27" i="13" s="1"/>
  <c r="H28" i="13"/>
  <c r="I28" i="13" s="1"/>
  <c r="J28" i="13" s="1"/>
  <c r="K28" i="13" s="1"/>
  <c r="L28" i="13" s="1"/>
  <c r="M28" i="13" s="1"/>
  <c r="N28" i="13" s="1"/>
  <c r="O28" i="13" s="1"/>
  <c r="P28" i="13" s="1"/>
  <c r="Q28" i="13" s="1"/>
  <c r="R28" i="13" s="1"/>
  <c r="S28" i="13" s="1"/>
  <c r="T28" i="13" s="1"/>
  <c r="U28" i="13" s="1"/>
  <c r="V28" i="13" s="1"/>
  <c r="W28" i="13" s="1"/>
  <c r="X28" i="13" s="1"/>
  <c r="Y28" i="13" s="1"/>
  <c r="Z28" i="13" s="1"/>
  <c r="AA28" i="13" s="1"/>
  <c r="AB28" i="13" s="1"/>
  <c r="AC28" i="13" s="1"/>
  <c r="AD28" i="13" s="1"/>
  <c r="AE28" i="13" s="1"/>
  <c r="AF28" i="13" s="1"/>
  <c r="AG28" i="13" s="1"/>
  <c r="AH28" i="13" s="1"/>
  <c r="AI28" i="13" s="1"/>
  <c r="AJ28" i="13" s="1"/>
  <c r="AK28" i="13" s="1"/>
  <c r="H29" i="13"/>
  <c r="I29" i="13" s="1"/>
  <c r="J29" i="13" s="1"/>
  <c r="K29" i="13" s="1"/>
  <c r="L29" i="13" s="1"/>
  <c r="M29" i="13" s="1"/>
  <c r="N29" i="13" s="1"/>
  <c r="O29" i="13" s="1"/>
  <c r="P29" i="13" s="1"/>
  <c r="Q29" i="13" s="1"/>
  <c r="R29" i="13" s="1"/>
  <c r="S29" i="13" s="1"/>
  <c r="T29" i="13" s="1"/>
  <c r="U29" i="13" s="1"/>
  <c r="V29" i="13" s="1"/>
  <c r="W29" i="13" s="1"/>
  <c r="X29" i="13" s="1"/>
  <c r="Y29" i="13" s="1"/>
  <c r="Z29" i="13" s="1"/>
  <c r="AA29" i="13" s="1"/>
  <c r="AB29" i="13" s="1"/>
  <c r="AC29" i="13" s="1"/>
  <c r="AD29" i="13" s="1"/>
  <c r="AE29" i="13" s="1"/>
  <c r="AF29" i="13" s="1"/>
  <c r="AG29" i="13" s="1"/>
  <c r="AH29" i="13" s="1"/>
  <c r="AI29" i="13" s="1"/>
  <c r="AJ29" i="13" s="1"/>
  <c r="AK29" i="13" s="1"/>
  <c r="H30" i="13"/>
  <c r="I30" i="13" s="1"/>
  <c r="J30" i="13" s="1"/>
  <c r="K30" i="13" s="1"/>
  <c r="L30" i="13" s="1"/>
  <c r="M30" i="13" s="1"/>
  <c r="N30" i="13" s="1"/>
  <c r="O30" i="13" s="1"/>
  <c r="P30" i="13" s="1"/>
  <c r="Q30" i="13" s="1"/>
  <c r="R30" i="13" s="1"/>
  <c r="S30" i="13" s="1"/>
  <c r="T30" i="13" s="1"/>
  <c r="U30" i="13" s="1"/>
  <c r="V30" i="13" s="1"/>
  <c r="W30" i="13" s="1"/>
  <c r="X30" i="13" s="1"/>
  <c r="Y30" i="13" s="1"/>
  <c r="Z30" i="13" s="1"/>
  <c r="AA30" i="13" s="1"/>
  <c r="AB30" i="13" s="1"/>
  <c r="AC30" i="13" s="1"/>
  <c r="AD30" i="13" s="1"/>
  <c r="AE30" i="13" s="1"/>
  <c r="AF30" i="13" s="1"/>
  <c r="AG30" i="13" s="1"/>
  <c r="AH30" i="13" s="1"/>
  <c r="AI30" i="13" s="1"/>
  <c r="AJ30" i="13" s="1"/>
  <c r="AK30" i="13" s="1"/>
  <c r="H31" i="13"/>
  <c r="I31" i="13" s="1"/>
  <c r="J31" i="13" s="1"/>
  <c r="K31" i="13" s="1"/>
  <c r="L31" i="13" s="1"/>
  <c r="M31" i="13" s="1"/>
  <c r="N31" i="13" s="1"/>
  <c r="O31" i="13" s="1"/>
  <c r="P31" i="13" s="1"/>
  <c r="Q31" i="13" s="1"/>
  <c r="R31" i="13" s="1"/>
  <c r="S31" i="13" s="1"/>
  <c r="T31" i="13" s="1"/>
  <c r="U31" i="13" s="1"/>
  <c r="V31" i="13" s="1"/>
  <c r="W31" i="13" s="1"/>
  <c r="X31" i="13" s="1"/>
  <c r="Y31" i="13" s="1"/>
  <c r="Z31" i="13" s="1"/>
  <c r="AA31" i="13" s="1"/>
  <c r="AB31" i="13" s="1"/>
  <c r="AC31" i="13" s="1"/>
  <c r="AD31" i="13" s="1"/>
  <c r="AE31" i="13" s="1"/>
  <c r="AF31" i="13" s="1"/>
  <c r="AG31" i="13" s="1"/>
  <c r="AH31" i="13" s="1"/>
  <c r="AI31" i="13" s="1"/>
  <c r="AJ31" i="13" s="1"/>
  <c r="AK31" i="13" s="1"/>
  <c r="H32" i="13"/>
  <c r="I32" i="13" s="1"/>
  <c r="J32" i="13" s="1"/>
  <c r="K32" i="13" s="1"/>
  <c r="L32" i="13" s="1"/>
  <c r="M32" i="13" s="1"/>
  <c r="N32" i="13" s="1"/>
  <c r="O32" i="13" s="1"/>
  <c r="P32" i="13" s="1"/>
  <c r="Q32" i="13" s="1"/>
  <c r="R32" i="13" s="1"/>
  <c r="S32" i="13" s="1"/>
  <c r="T32" i="13" s="1"/>
  <c r="U32" i="13" s="1"/>
  <c r="V32" i="13" s="1"/>
  <c r="W32" i="13" s="1"/>
  <c r="X32" i="13" s="1"/>
  <c r="Y32" i="13" s="1"/>
  <c r="Z32" i="13" s="1"/>
  <c r="AA32" i="13" s="1"/>
  <c r="AB32" i="13" s="1"/>
  <c r="AC32" i="13" s="1"/>
  <c r="AD32" i="13" s="1"/>
  <c r="AE32" i="13" s="1"/>
  <c r="AF32" i="13" s="1"/>
  <c r="AG32" i="13" s="1"/>
  <c r="AH32" i="13" s="1"/>
  <c r="AI32" i="13" s="1"/>
  <c r="AJ32" i="13" s="1"/>
  <c r="AK32" i="13" s="1"/>
  <c r="H33" i="13"/>
  <c r="I33" i="13" s="1"/>
  <c r="J33" i="13" s="1"/>
  <c r="K33" i="13" s="1"/>
  <c r="L33" i="13" s="1"/>
  <c r="M33" i="13" s="1"/>
  <c r="N33" i="13" s="1"/>
  <c r="O33" i="13" s="1"/>
  <c r="P33" i="13" s="1"/>
  <c r="Q33" i="13" s="1"/>
  <c r="R33" i="13" s="1"/>
  <c r="S33" i="13" s="1"/>
  <c r="T33" i="13" s="1"/>
  <c r="U33" i="13" s="1"/>
  <c r="V33" i="13" s="1"/>
  <c r="W33" i="13" s="1"/>
  <c r="X33" i="13" s="1"/>
  <c r="Y33" i="13" s="1"/>
  <c r="Z33" i="13" s="1"/>
  <c r="AA33" i="13" s="1"/>
  <c r="AB33" i="13" s="1"/>
  <c r="AC33" i="13" s="1"/>
  <c r="AD33" i="13" s="1"/>
  <c r="AE33" i="13" s="1"/>
  <c r="AF33" i="13" s="1"/>
  <c r="AG33" i="13" s="1"/>
  <c r="AH33" i="13" s="1"/>
  <c r="AI33" i="13" s="1"/>
  <c r="AJ33" i="13" s="1"/>
  <c r="AK33" i="13" s="1"/>
  <c r="H34" i="13"/>
  <c r="I34" i="13" s="1"/>
  <c r="J34" i="13" s="1"/>
  <c r="K34" i="13" s="1"/>
  <c r="L34" i="13" s="1"/>
  <c r="M34" i="13" s="1"/>
  <c r="N34" i="13" s="1"/>
  <c r="O34" i="13" s="1"/>
  <c r="P34" i="13" s="1"/>
  <c r="Q34" i="13" s="1"/>
  <c r="R34" i="13" s="1"/>
  <c r="S34" i="13" s="1"/>
  <c r="T34" i="13" s="1"/>
  <c r="U34" i="13" s="1"/>
  <c r="V34" i="13" s="1"/>
  <c r="W34" i="13" s="1"/>
  <c r="X34" i="13" s="1"/>
  <c r="Y34" i="13" s="1"/>
  <c r="Z34" i="13" s="1"/>
  <c r="AA34" i="13" s="1"/>
  <c r="AB34" i="13" s="1"/>
  <c r="AC34" i="13" s="1"/>
  <c r="AD34" i="13" s="1"/>
  <c r="AE34" i="13" s="1"/>
  <c r="AF34" i="13" s="1"/>
  <c r="AG34" i="13" s="1"/>
  <c r="AH34" i="13" s="1"/>
  <c r="AI34" i="13" s="1"/>
  <c r="AJ34" i="13" s="1"/>
  <c r="AK34" i="13" s="1"/>
  <c r="H35" i="13"/>
  <c r="I35" i="13" s="1"/>
  <c r="J35" i="13" s="1"/>
  <c r="K35" i="13" s="1"/>
  <c r="L35" i="13" s="1"/>
  <c r="M35" i="13" s="1"/>
  <c r="N35" i="13" s="1"/>
  <c r="O35" i="13" s="1"/>
  <c r="P35" i="13" s="1"/>
  <c r="Q35" i="13" s="1"/>
  <c r="R35" i="13" s="1"/>
  <c r="S35" i="13" s="1"/>
  <c r="T35" i="13" s="1"/>
  <c r="U35" i="13" s="1"/>
  <c r="V35" i="13" s="1"/>
  <c r="W35" i="13" s="1"/>
  <c r="X35" i="13" s="1"/>
  <c r="Y35" i="13" s="1"/>
  <c r="Z35" i="13" s="1"/>
  <c r="AA35" i="13" s="1"/>
  <c r="AB35" i="13" s="1"/>
  <c r="AC35" i="13" s="1"/>
  <c r="AD35" i="13" s="1"/>
  <c r="AE35" i="13" s="1"/>
  <c r="AF35" i="13" s="1"/>
  <c r="AG35" i="13" s="1"/>
  <c r="AH35" i="13" s="1"/>
  <c r="AI35" i="13" s="1"/>
  <c r="AJ35" i="13" s="1"/>
  <c r="AK35" i="13" s="1"/>
  <c r="H36" i="13"/>
  <c r="I36" i="13" s="1"/>
  <c r="J36" i="13" s="1"/>
  <c r="K36" i="13" s="1"/>
  <c r="L36" i="13" s="1"/>
  <c r="M36" i="13" s="1"/>
  <c r="N36" i="13" s="1"/>
  <c r="O36" i="13" s="1"/>
  <c r="P36" i="13" s="1"/>
  <c r="Q36" i="13" s="1"/>
  <c r="R36" i="13" s="1"/>
  <c r="S36" i="13" s="1"/>
  <c r="T36" i="13" s="1"/>
  <c r="U36" i="13" s="1"/>
  <c r="V36" i="13" s="1"/>
  <c r="W36" i="13" s="1"/>
  <c r="X36" i="13" s="1"/>
  <c r="Y36" i="13" s="1"/>
  <c r="Z36" i="13" s="1"/>
  <c r="AA36" i="13" s="1"/>
  <c r="AB36" i="13" s="1"/>
  <c r="AC36" i="13" s="1"/>
  <c r="AD36" i="13" s="1"/>
  <c r="AE36" i="13" s="1"/>
  <c r="AF36" i="13" s="1"/>
  <c r="AG36" i="13" s="1"/>
  <c r="AH36" i="13" s="1"/>
  <c r="AI36" i="13" s="1"/>
  <c r="AJ36" i="13" s="1"/>
  <c r="AK36" i="13" s="1"/>
  <c r="H23" i="13"/>
  <c r="I23" i="13" s="1"/>
  <c r="J23" i="13" s="1"/>
  <c r="K23" i="13" s="1"/>
  <c r="L23" i="13" s="1"/>
  <c r="M23" i="13" s="1"/>
  <c r="N23" i="13" s="1"/>
  <c r="O23" i="13" s="1"/>
  <c r="P23" i="13" s="1"/>
  <c r="Q23" i="13" s="1"/>
  <c r="R23" i="13" s="1"/>
  <c r="S23" i="13" s="1"/>
  <c r="T23" i="13" s="1"/>
  <c r="U23" i="13" s="1"/>
  <c r="V23" i="13" s="1"/>
  <c r="W23" i="13" s="1"/>
  <c r="X23" i="13" s="1"/>
  <c r="Y23" i="13" s="1"/>
  <c r="Z23" i="13" s="1"/>
  <c r="AA23" i="13" s="1"/>
  <c r="AB23" i="13" s="1"/>
  <c r="AC23" i="13" s="1"/>
  <c r="AD23" i="13" s="1"/>
  <c r="AE23" i="13" s="1"/>
  <c r="AF23" i="13" s="1"/>
  <c r="AG23" i="13" s="1"/>
  <c r="AH23" i="13" s="1"/>
  <c r="AI23" i="13" s="1"/>
  <c r="AJ23" i="13" s="1"/>
  <c r="AK23" i="13" s="1"/>
  <c r="H17" i="15"/>
  <c r="H16" i="15"/>
  <c r="H15" i="15"/>
  <c r="H14" i="15"/>
  <c r="C15" i="15"/>
  <c r="C16" i="15"/>
  <c r="C17" i="15"/>
  <c r="C18" i="15"/>
  <c r="C14" i="15"/>
  <c r="H49" i="14"/>
  <c r="I49" i="14" s="1"/>
  <c r="H48" i="14"/>
  <c r="I48" i="14" s="1"/>
  <c r="H70" i="14"/>
  <c r="I70" i="14" s="1"/>
  <c r="J70" i="14" s="1"/>
  <c r="K70" i="14" s="1"/>
  <c r="L70" i="14" s="1"/>
  <c r="M70" i="14" s="1"/>
  <c r="N70" i="14" s="1"/>
  <c r="O70" i="14" s="1"/>
  <c r="P70" i="14" s="1"/>
  <c r="Q70" i="14" s="1"/>
  <c r="R70" i="14" s="1"/>
  <c r="S70" i="14" s="1"/>
  <c r="T70" i="14" s="1"/>
  <c r="U70" i="14" s="1"/>
  <c r="V70" i="14" s="1"/>
  <c r="W70" i="14" s="1"/>
  <c r="X70" i="14" s="1"/>
  <c r="Y70" i="14" s="1"/>
  <c r="Z70" i="14" s="1"/>
  <c r="AA70" i="14" s="1"/>
  <c r="AB70" i="14" s="1"/>
  <c r="AC70" i="14" s="1"/>
  <c r="AD70" i="14" s="1"/>
  <c r="AE70" i="14" s="1"/>
  <c r="AF70" i="14" s="1"/>
  <c r="AG70" i="14" s="1"/>
  <c r="AH70" i="14" s="1"/>
  <c r="AI70" i="14" s="1"/>
  <c r="AJ70" i="14" s="1"/>
  <c r="AK70" i="14" s="1"/>
  <c r="H69" i="14"/>
  <c r="I69" i="14" s="1"/>
  <c r="H68" i="14"/>
  <c r="I68" i="14" s="1"/>
  <c r="J68" i="14" s="1"/>
  <c r="K68" i="14" s="1"/>
  <c r="L68" i="14" s="1"/>
  <c r="M68" i="14" s="1"/>
  <c r="N68" i="14" s="1"/>
  <c r="O68" i="14" s="1"/>
  <c r="P68" i="14" s="1"/>
  <c r="Q68" i="14" s="1"/>
  <c r="R68" i="14" s="1"/>
  <c r="S68" i="14" s="1"/>
  <c r="T68" i="14" s="1"/>
  <c r="U68" i="14" s="1"/>
  <c r="V68" i="14" s="1"/>
  <c r="W68" i="14" s="1"/>
  <c r="X68" i="14" s="1"/>
  <c r="Y68" i="14" s="1"/>
  <c r="Z68" i="14" s="1"/>
  <c r="AA68" i="14" s="1"/>
  <c r="AB68" i="14" s="1"/>
  <c r="AC68" i="14" s="1"/>
  <c r="AD68" i="14" s="1"/>
  <c r="AE68" i="14" s="1"/>
  <c r="AF68" i="14" s="1"/>
  <c r="AG68" i="14" s="1"/>
  <c r="AH68" i="14" s="1"/>
  <c r="AI68" i="14" s="1"/>
  <c r="AJ68" i="14" s="1"/>
  <c r="AK68" i="14" s="1"/>
  <c r="F25" i="14"/>
  <c r="F24" i="14"/>
  <c r="F23" i="14"/>
  <c r="F22" i="14"/>
  <c r="F21" i="14"/>
  <c r="F12" i="14"/>
  <c r="F11" i="14"/>
  <c r="F10" i="14"/>
  <c r="H8" i="13"/>
  <c r="I8" i="13" s="1"/>
  <c r="J8" i="13" s="1"/>
  <c r="K8" i="13" s="1"/>
  <c r="L8" i="13" s="1"/>
  <c r="M8" i="13" s="1"/>
  <c r="N8" i="13" s="1"/>
  <c r="O8" i="13" s="1"/>
  <c r="P8" i="13" s="1"/>
  <c r="Q8" i="13" s="1"/>
  <c r="R8" i="13" s="1"/>
  <c r="S8" i="13" s="1"/>
  <c r="T8" i="13" s="1"/>
  <c r="U8" i="13" s="1"/>
  <c r="V8" i="13" s="1"/>
  <c r="W8" i="13" s="1"/>
  <c r="X8" i="13" s="1"/>
  <c r="Y8" i="13" s="1"/>
  <c r="Z8" i="13" s="1"/>
  <c r="AA8" i="13" s="1"/>
  <c r="AB8" i="13" s="1"/>
  <c r="AC8" i="13" s="1"/>
  <c r="AD8" i="13" s="1"/>
  <c r="AE8" i="13" s="1"/>
  <c r="AF8" i="13" s="1"/>
  <c r="AG8" i="13" s="1"/>
  <c r="AH8" i="13" s="1"/>
  <c r="AI8" i="13" s="1"/>
  <c r="AJ8" i="13" s="1"/>
  <c r="AK8" i="13" s="1"/>
  <c r="H9" i="13"/>
  <c r="I9" i="13" s="1"/>
  <c r="J9" i="13" s="1"/>
  <c r="K9" i="13" s="1"/>
  <c r="L9" i="13" s="1"/>
  <c r="M9" i="13" s="1"/>
  <c r="N9" i="13" s="1"/>
  <c r="O9" i="13" s="1"/>
  <c r="P9" i="13" s="1"/>
  <c r="Q9" i="13" s="1"/>
  <c r="R9" i="13" s="1"/>
  <c r="S9" i="13" s="1"/>
  <c r="T9" i="13" s="1"/>
  <c r="U9" i="13" s="1"/>
  <c r="V9" i="13" s="1"/>
  <c r="W9" i="13" s="1"/>
  <c r="X9" i="13" s="1"/>
  <c r="Y9" i="13" s="1"/>
  <c r="Z9" i="13" s="1"/>
  <c r="AA9" i="13" s="1"/>
  <c r="AB9" i="13" s="1"/>
  <c r="AC9" i="13" s="1"/>
  <c r="AD9" i="13" s="1"/>
  <c r="AE9" i="13" s="1"/>
  <c r="AF9" i="13" s="1"/>
  <c r="AG9" i="13" s="1"/>
  <c r="AH9" i="13" s="1"/>
  <c r="AI9" i="13" s="1"/>
  <c r="AJ9" i="13" s="1"/>
  <c r="AK9" i="13" s="1"/>
  <c r="H10" i="13"/>
  <c r="I10" i="13" s="1"/>
  <c r="J10" i="13" s="1"/>
  <c r="K10" i="13" s="1"/>
  <c r="L10" i="13" s="1"/>
  <c r="M10" i="13" s="1"/>
  <c r="N10" i="13" s="1"/>
  <c r="O10" i="13" s="1"/>
  <c r="P10" i="13" s="1"/>
  <c r="Q10" i="13" s="1"/>
  <c r="R10" i="13" s="1"/>
  <c r="S10" i="13" s="1"/>
  <c r="T10" i="13" s="1"/>
  <c r="U10" i="13" s="1"/>
  <c r="V10" i="13" s="1"/>
  <c r="W10" i="13" s="1"/>
  <c r="X10" i="13" s="1"/>
  <c r="Y10" i="13" s="1"/>
  <c r="Z10" i="13" s="1"/>
  <c r="AA10" i="13" s="1"/>
  <c r="AB10" i="13" s="1"/>
  <c r="AC10" i="13" s="1"/>
  <c r="AD10" i="13" s="1"/>
  <c r="AE10" i="13" s="1"/>
  <c r="AF10" i="13" s="1"/>
  <c r="AG10" i="13" s="1"/>
  <c r="AH10" i="13" s="1"/>
  <c r="AI10" i="13" s="1"/>
  <c r="AJ10" i="13" s="1"/>
  <c r="AK10" i="13" s="1"/>
  <c r="H11" i="13"/>
  <c r="I11" i="13" s="1"/>
  <c r="J11" i="13" s="1"/>
  <c r="K11" i="13" s="1"/>
  <c r="L11" i="13" s="1"/>
  <c r="M11" i="13" s="1"/>
  <c r="N11" i="13" s="1"/>
  <c r="O11" i="13" s="1"/>
  <c r="P11" i="13" s="1"/>
  <c r="Q11" i="13" s="1"/>
  <c r="R11" i="13" s="1"/>
  <c r="S11" i="13" s="1"/>
  <c r="T11" i="13" s="1"/>
  <c r="U11" i="13" s="1"/>
  <c r="V11" i="13" s="1"/>
  <c r="W11" i="13" s="1"/>
  <c r="X11" i="13" s="1"/>
  <c r="Y11" i="13" s="1"/>
  <c r="Z11" i="13" s="1"/>
  <c r="AA11" i="13" s="1"/>
  <c r="AB11" i="13" s="1"/>
  <c r="AC11" i="13" s="1"/>
  <c r="AD11" i="13" s="1"/>
  <c r="AE11" i="13" s="1"/>
  <c r="AF11" i="13" s="1"/>
  <c r="AG11" i="13" s="1"/>
  <c r="AH11" i="13" s="1"/>
  <c r="AI11" i="13" s="1"/>
  <c r="AJ11" i="13" s="1"/>
  <c r="AK11" i="13" s="1"/>
  <c r="H12" i="13"/>
  <c r="I12" i="13" s="1"/>
  <c r="J12" i="13" s="1"/>
  <c r="K12" i="13" s="1"/>
  <c r="L12" i="13" s="1"/>
  <c r="M12" i="13" s="1"/>
  <c r="N12" i="13" s="1"/>
  <c r="O12" i="13" s="1"/>
  <c r="P12" i="13" s="1"/>
  <c r="Q12" i="13" s="1"/>
  <c r="R12" i="13" s="1"/>
  <c r="S12" i="13" s="1"/>
  <c r="T12" i="13" s="1"/>
  <c r="U12" i="13" s="1"/>
  <c r="V12" i="13" s="1"/>
  <c r="W12" i="13" s="1"/>
  <c r="X12" i="13" s="1"/>
  <c r="Y12" i="13" s="1"/>
  <c r="Z12" i="13" s="1"/>
  <c r="AA12" i="13" s="1"/>
  <c r="AB12" i="13" s="1"/>
  <c r="AC12" i="13" s="1"/>
  <c r="AD12" i="13" s="1"/>
  <c r="AE12" i="13" s="1"/>
  <c r="AF12" i="13" s="1"/>
  <c r="AG12" i="13" s="1"/>
  <c r="AH12" i="13" s="1"/>
  <c r="AI12" i="13" s="1"/>
  <c r="AJ12" i="13" s="1"/>
  <c r="AK12" i="13" s="1"/>
  <c r="H13" i="13"/>
  <c r="I13" i="13" s="1"/>
  <c r="J13" i="13" s="1"/>
  <c r="K13" i="13" s="1"/>
  <c r="L13" i="13" s="1"/>
  <c r="M13" i="13" s="1"/>
  <c r="N13" i="13" s="1"/>
  <c r="O13" i="13" s="1"/>
  <c r="P13" i="13" s="1"/>
  <c r="Q13" i="13" s="1"/>
  <c r="R13" i="13" s="1"/>
  <c r="S13" i="13" s="1"/>
  <c r="T13" i="13" s="1"/>
  <c r="U13" i="13" s="1"/>
  <c r="V13" i="13" s="1"/>
  <c r="W13" i="13" s="1"/>
  <c r="X13" i="13" s="1"/>
  <c r="Y13" i="13" s="1"/>
  <c r="Z13" i="13" s="1"/>
  <c r="AA13" i="13" s="1"/>
  <c r="AB13" i="13" s="1"/>
  <c r="AC13" i="13" s="1"/>
  <c r="AD13" i="13" s="1"/>
  <c r="AE13" i="13" s="1"/>
  <c r="AF13" i="13" s="1"/>
  <c r="AG13" i="13" s="1"/>
  <c r="AH13" i="13" s="1"/>
  <c r="AI13" i="13" s="1"/>
  <c r="AJ13" i="13" s="1"/>
  <c r="AK13" i="13" s="1"/>
  <c r="H14" i="13"/>
  <c r="I14" i="13" s="1"/>
  <c r="J14" i="13" s="1"/>
  <c r="K14" i="13" s="1"/>
  <c r="L14" i="13" s="1"/>
  <c r="M14" i="13" s="1"/>
  <c r="N14" i="13" s="1"/>
  <c r="O14" i="13" s="1"/>
  <c r="P14" i="13" s="1"/>
  <c r="Q14" i="13" s="1"/>
  <c r="R14" i="13" s="1"/>
  <c r="S14" i="13" s="1"/>
  <c r="T14" i="13" s="1"/>
  <c r="U14" i="13" s="1"/>
  <c r="V14" i="13" s="1"/>
  <c r="W14" i="13" s="1"/>
  <c r="X14" i="13" s="1"/>
  <c r="Y14" i="13" s="1"/>
  <c r="Z14" i="13" s="1"/>
  <c r="AA14" i="13" s="1"/>
  <c r="AB14" i="13" s="1"/>
  <c r="AC14" i="13" s="1"/>
  <c r="AD14" i="13" s="1"/>
  <c r="AE14" i="13" s="1"/>
  <c r="AF14" i="13" s="1"/>
  <c r="AG14" i="13" s="1"/>
  <c r="AH14" i="13" s="1"/>
  <c r="AI14" i="13" s="1"/>
  <c r="AJ14" i="13" s="1"/>
  <c r="AK14" i="13" s="1"/>
  <c r="H15" i="13"/>
  <c r="I15" i="13" s="1"/>
  <c r="J15" i="13" s="1"/>
  <c r="K15" i="13" s="1"/>
  <c r="L15" i="13" s="1"/>
  <c r="M15" i="13" s="1"/>
  <c r="N15" i="13" s="1"/>
  <c r="O15" i="13" s="1"/>
  <c r="P15" i="13" s="1"/>
  <c r="Q15" i="13" s="1"/>
  <c r="R15" i="13" s="1"/>
  <c r="S15" i="13" s="1"/>
  <c r="T15" i="13" s="1"/>
  <c r="U15" i="13" s="1"/>
  <c r="V15" i="13" s="1"/>
  <c r="W15" i="13" s="1"/>
  <c r="X15" i="13" s="1"/>
  <c r="Y15" i="13" s="1"/>
  <c r="Z15" i="13" s="1"/>
  <c r="AA15" i="13" s="1"/>
  <c r="AB15" i="13" s="1"/>
  <c r="AC15" i="13" s="1"/>
  <c r="AD15" i="13" s="1"/>
  <c r="AE15" i="13" s="1"/>
  <c r="AF15" i="13" s="1"/>
  <c r="AG15" i="13" s="1"/>
  <c r="AH15" i="13" s="1"/>
  <c r="AI15" i="13" s="1"/>
  <c r="AJ15" i="13" s="1"/>
  <c r="AK15" i="13" s="1"/>
  <c r="H16" i="13"/>
  <c r="I16" i="13" s="1"/>
  <c r="J16" i="13" s="1"/>
  <c r="K16" i="13" s="1"/>
  <c r="L16" i="13" s="1"/>
  <c r="M16" i="13" s="1"/>
  <c r="N16" i="13" s="1"/>
  <c r="O16" i="13" s="1"/>
  <c r="P16" i="13" s="1"/>
  <c r="Q16" i="13" s="1"/>
  <c r="R16" i="13" s="1"/>
  <c r="S16" i="13" s="1"/>
  <c r="T16" i="13" s="1"/>
  <c r="U16" i="13" s="1"/>
  <c r="V16" i="13" s="1"/>
  <c r="W16" i="13" s="1"/>
  <c r="X16" i="13" s="1"/>
  <c r="Y16" i="13" s="1"/>
  <c r="Z16" i="13" s="1"/>
  <c r="AA16" i="13" s="1"/>
  <c r="AB16" i="13" s="1"/>
  <c r="AC16" i="13" s="1"/>
  <c r="AD16" i="13" s="1"/>
  <c r="AE16" i="13" s="1"/>
  <c r="AF16" i="13" s="1"/>
  <c r="AG16" i="13" s="1"/>
  <c r="AH16" i="13" s="1"/>
  <c r="AI16" i="13" s="1"/>
  <c r="AJ16" i="13" s="1"/>
  <c r="AK16" i="13" s="1"/>
  <c r="H17" i="13"/>
  <c r="I17" i="13" s="1"/>
  <c r="J17" i="13" s="1"/>
  <c r="K17" i="13" s="1"/>
  <c r="L17" i="13" s="1"/>
  <c r="M17" i="13" s="1"/>
  <c r="N17" i="13" s="1"/>
  <c r="O17" i="13" s="1"/>
  <c r="P17" i="13" s="1"/>
  <c r="Q17" i="13" s="1"/>
  <c r="R17" i="13" s="1"/>
  <c r="S17" i="13" s="1"/>
  <c r="T17" i="13" s="1"/>
  <c r="U17" i="13" s="1"/>
  <c r="V17" i="13" s="1"/>
  <c r="W17" i="13" s="1"/>
  <c r="X17" i="13" s="1"/>
  <c r="Y17" i="13" s="1"/>
  <c r="Z17" i="13" s="1"/>
  <c r="AA17" i="13" s="1"/>
  <c r="AB17" i="13" s="1"/>
  <c r="AC17" i="13" s="1"/>
  <c r="AD17" i="13" s="1"/>
  <c r="AE17" i="13" s="1"/>
  <c r="AF17" i="13" s="1"/>
  <c r="AG17" i="13" s="1"/>
  <c r="AH17" i="13" s="1"/>
  <c r="AI17" i="13" s="1"/>
  <c r="AJ17" i="13" s="1"/>
  <c r="AK17" i="13" s="1"/>
  <c r="H18" i="13"/>
  <c r="I18" i="13" s="1"/>
  <c r="J18" i="13" s="1"/>
  <c r="K18" i="13" s="1"/>
  <c r="L18" i="13" s="1"/>
  <c r="M18" i="13" s="1"/>
  <c r="N18" i="13" s="1"/>
  <c r="O18" i="13" s="1"/>
  <c r="P18" i="13" s="1"/>
  <c r="Q18" i="13" s="1"/>
  <c r="R18" i="13" s="1"/>
  <c r="S18" i="13" s="1"/>
  <c r="T18" i="13" s="1"/>
  <c r="U18" i="13" s="1"/>
  <c r="V18" i="13" s="1"/>
  <c r="W18" i="13" s="1"/>
  <c r="X18" i="13" s="1"/>
  <c r="Y18" i="13" s="1"/>
  <c r="Z18" i="13" s="1"/>
  <c r="AA18" i="13" s="1"/>
  <c r="AB18" i="13" s="1"/>
  <c r="AC18" i="13" s="1"/>
  <c r="AD18" i="13" s="1"/>
  <c r="AE18" i="13" s="1"/>
  <c r="AF18" i="13" s="1"/>
  <c r="AG18" i="13" s="1"/>
  <c r="AH18" i="13" s="1"/>
  <c r="AI18" i="13" s="1"/>
  <c r="AJ18" i="13" s="1"/>
  <c r="AK18" i="13" s="1"/>
  <c r="H19" i="13"/>
  <c r="I19" i="13" s="1"/>
  <c r="J19" i="13" s="1"/>
  <c r="K19" i="13" s="1"/>
  <c r="L19" i="13" s="1"/>
  <c r="M19" i="13" s="1"/>
  <c r="N19" i="13" s="1"/>
  <c r="O19" i="13" s="1"/>
  <c r="P19" i="13" s="1"/>
  <c r="Q19" i="13" s="1"/>
  <c r="R19" i="13" s="1"/>
  <c r="S19" i="13" s="1"/>
  <c r="T19" i="13" s="1"/>
  <c r="U19" i="13" s="1"/>
  <c r="V19" i="13" s="1"/>
  <c r="W19" i="13" s="1"/>
  <c r="X19" i="13" s="1"/>
  <c r="Y19" i="13" s="1"/>
  <c r="Z19" i="13" s="1"/>
  <c r="AA19" i="13" s="1"/>
  <c r="AB19" i="13" s="1"/>
  <c r="AC19" i="13" s="1"/>
  <c r="AD19" i="13" s="1"/>
  <c r="AE19" i="13" s="1"/>
  <c r="AF19" i="13" s="1"/>
  <c r="AG19" i="13" s="1"/>
  <c r="AH19" i="13" s="1"/>
  <c r="AI19" i="13" s="1"/>
  <c r="AJ19" i="13" s="1"/>
  <c r="AK19" i="13" s="1"/>
  <c r="H7" i="13"/>
  <c r="I7" i="13" s="1"/>
  <c r="J7" i="13" s="1"/>
  <c r="K7" i="13" s="1"/>
  <c r="L7" i="13" s="1"/>
  <c r="M7" i="13" s="1"/>
  <c r="N7" i="13" s="1"/>
  <c r="O7" i="13" s="1"/>
  <c r="P7" i="13" s="1"/>
  <c r="Q7" i="13" s="1"/>
  <c r="R7" i="13" s="1"/>
  <c r="S7" i="13" s="1"/>
  <c r="T7" i="13" s="1"/>
  <c r="U7" i="13" s="1"/>
  <c r="V7" i="13" s="1"/>
  <c r="W7" i="13" s="1"/>
  <c r="X7" i="13" s="1"/>
  <c r="Y7" i="13" s="1"/>
  <c r="Z7" i="13" s="1"/>
  <c r="AA7" i="13" s="1"/>
  <c r="AB7" i="13" s="1"/>
  <c r="AC7" i="13" s="1"/>
  <c r="AD7" i="13" s="1"/>
  <c r="AE7" i="13" s="1"/>
  <c r="AF7" i="13" s="1"/>
  <c r="AG7" i="13" s="1"/>
  <c r="AH7" i="13" s="1"/>
  <c r="AI7" i="13" s="1"/>
  <c r="AJ7" i="13" s="1"/>
  <c r="AK7" i="13" s="1"/>
  <c r="H20" i="13" l="1"/>
  <c r="J49" i="14"/>
  <c r="K49" i="14" s="1"/>
  <c r="L49" i="14" s="1"/>
  <c r="M49" i="14" s="1"/>
  <c r="N49" i="14" s="1"/>
  <c r="O49" i="14" s="1"/>
  <c r="P49" i="14" s="1"/>
  <c r="Q49" i="14" s="1"/>
  <c r="R49" i="14" s="1"/>
  <c r="S49" i="14" s="1"/>
  <c r="T49" i="14" s="1"/>
  <c r="U49" i="14" s="1"/>
  <c r="V49" i="14" s="1"/>
  <c r="W49" i="14" s="1"/>
  <c r="X49" i="14" s="1"/>
  <c r="Y49" i="14" s="1"/>
  <c r="Z49" i="14" s="1"/>
  <c r="AA49" i="14" s="1"/>
  <c r="AB49" i="14" s="1"/>
  <c r="AC49" i="14" s="1"/>
  <c r="AD49" i="14" s="1"/>
  <c r="AE49" i="14" s="1"/>
  <c r="AF49" i="14" s="1"/>
  <c r="AG49" i="14" s="1"/>
  <c r="AH49" i="14" s="1"/>
  <c r="AI49" i="14" s="1"/>
  <c r="AJ49" i="14" s="1"/>
  <c r="AK49" i="14" s="1"/>
  <c r="J48" i="14"/>
  <c r="K48" i="14" s="1"/>
  <c r="L48" i="14" s="1"/>
  <c r="M48" i="14" s="1"/>
  <c r="N48" i="14" s="1"/>
  <c r="O48" i="14" s="1"/>
  <c r="P48" i="14" s="1"/>
  <c r="Q48" i="14" s="1"/>
  <c r="R48" i="14" s="1"/>
  <c r="S48" i="14" s="1"/>
  <c r="T48" i="14" s="1"/>
  <c r="U48" i="14" s="1"/>
  <c r="V48" i="14" s="1"/>
  <c r="W48" i="14" s="1"/>
  <c r="X48" i="14" s="1"/>
  <c r="Y48" i="14" s="1"/>
  <c r="Z48" i="14" s="1"/>
  <c r="AA48" i="14" s="1"/>
  <c r="AB48" i="14" s="1"/>
  <c r="AC48" i="14" s="1"/>
  <c r="AD48" i="14" s="1"/>
  <c r="AE48" i="14" s="1"/>
  <c r="AF48" i="14" s="1"/>
  <c r="AG48" i="14" s="1"/>
  <c r="AH48" i="14" s="1"/>
  <c r="AI48" i="14" s="1"/>
  <c r="AJ48" i="14" s="1"/>
  <c r="AK48" i="14" s="1"/>
  <c r="F70" i="14"/>
  <c r="J69" i="14"/>
  <c r="K69" i="14" s="1"/>
  <c r="L69" i="14" s="1"/>
  <c r="M69" i="14" s="1"/>
  <c r="N69" i="14" s="1"/>
  <c r="O69" i="14" s="1"/>
  <c r="P69" i="14" s="1"/>
  <c r="Q69" i="14" s="1"/>
  <c r="R69" i="14" s="1"/>
  <c r="S69" i="14" s="1"/>
  <c r="T69" i="14" s="1"/>
  <c r="U69" i="14" s="1"/>
  <c r="V69" i="14" s="1"/>
  <c r="W69" i="14" s="1"/>
  <c r="X69" i="14" s="1"/>
  <c r="Y69" i="14" s="1"/>
  <c r="Z69" i="14" s="1"/>
  <c r="AA69" i="14" s="1"/>
  <c r="AB69" i="14" s="1"/>
  <c r="AC69" i="14" s="1"/>
  <c r="AD69" i="14" s="1"/>
  <c r="AE69" i="14" s="1"/>
  <c r="AF69" i="14" s="1"/>
  <c r="AG69" i="14" s="1"/>
  <c r="AH69" i="14" s="1"/>
  <c r="AI69" i="14" s="1"/>
  <c r="AJ69" i="14" s="1"/>
  <c r="AK69" i="14" s="1"/>
  <c r="F68" i="14"/>
  <c r="H37" i="13"/>
  <c r="H39" i="13" s="1"/>
  <c r="B34" i="5"/>
  <c r="B33" i="5"/>
  <c r="B32" i="5"/>
  <c r="B30" i="5"/>
  <c r="B29" i="5"/>
  <c r="B28" i="5"/>
  <c r="G14" i="5"/>
  <c r="H14" i="5" s="1"/>
  <c r="H33" i="14"/>
  <c r="I33" i="14" s="1"/>
  <c r="J33" i="14" s="1"/>
  <c r="K33" i="14" s="1"/>
  <c r="L33" i="14" s="1"/>
  <c r="M33" i="14" s="1"/>
  <c r="N33" i="14" s="1"/>
  <c r="O33" i="14" s="1"/>
  <c r="P33" i="14" s="1"/>
  <c r="Q33" i="14" s="1"/>
  <c r="R33" i="14" s="1"/>
  <c r="S33" i="14" s="1"/>
  <c r="T33" i="14" s="1"/>
  <c r="U33" i="14" s="1"/>
  <c r="V33" i="14" s="1"/>
  <c r="W33" i="14" s="1"/>
  <c r="X33" i="14" s="1"/>
  <c r="Y33" i="14" s="1"/>
  <c r="Z33" i="14" s="1"/>
  <c r="AA33" i="14" s="1"/>
  <c r="AB33" i="14" s="1"/>
  <c r="AC33" i="14" s="1"/>
  <c r="AD33" i="14" s="1"/>
  <c r="AE33" i="14" s="1"/>
  <c r="AF33" i="14" s="1"/>
  <c r="AG33" i="14" s="1"/>
  <c r="AH33" i="14" s="1"/>
  <c r="AI33" i="14" s="1"/>
  <c r="AJ33" i="14" s="1"/>
  <c r="AK33" i="14" s="1"/>
  <c r="H34" i="14"/>
  <c r="I34" i="14" s="1"/>
  <c r="J34" i="14" s="1"/>
  <c r="K34" i="14" s="1"/>
  <c r="L34" i="14" s="1"/>
  <c r="M34" i="14" s="1"/>
  <c r="N34" i="14" s="1"/>
  <c r="O34" i="14" s="1"/>
  <c r="P34" i="14" s="1"/>
  <c r="Q34" i="14" s="1"/>
  <c r="R34" i="14" s="1"/>
  <c r="S34" i="14" s="1"/>
  <c r="T34" i="14" s="1"/>
  <c r="U34" i="14" s="1"/>
  <c r="V34" i="14" s="1"/>
  <c r="W34" i="14" s="1"/>
  <c r="X34" i="14" s="1"/>
  <c r="Y34" i="14" s="1"/>
  <c r="Z34" i="14" s="1"/>
  <c r="AA34" i="14" s="1"/>
  <c r="AB34" i="14" s="1"/>
  <c r="AC34" i="14" s="1"/>
  <c r="AD34" i="14" s="1"/>
  <c r="AE34" i="14" s="1"/>
  <c r="AF34" i="14" s="1"/>
  <c r="AG34" i="14" s="1"/>
  <c r="AH34" i="14" s="1"/>
  <c r="AI34" i="14" s="1"/>
  <c r="AJ34" i="14" s="1"/>
  <c r="AK34" i="14" s="1"/>
  <c r="H35" i="14"/>
  <c r="I35" i="14" s="1"/>
  <c r="J35" i="14" s="1"/>
  <c r="K35" i="14" s="1"/>
  <c r="L35" i="14" s="1"/>
  <c r="M35" i="14" s="1"/>
  <c r="N35" i="14" s="1"/>
  <c r="O35" i="14" s="1"/>
  <c r="P35" i="14" s="1"/>
  <c r="Q35" i="14" s="1"/>
  <c r="R35" i="14" s="1"/>
  <c r="S35" i="14" s="1"/>
  <c r="T35" i="14" s="1"/>
  <c r="U35" i="14" s="1"/>
  <c r="V35" i="14" s="1"/>
  <c r="W35" i="14" s="1"/>
  <c r="X35" i="14" s="1"/>
  <c r="Y35" i="14" s="1"/>
  <c r="Z35" i="14" s="1"/>
  <c r="AA35" i="14" s="1"/>
  <c r="AB35" i="14" s="1"/>
  <c r="AC35" i="14" s="1"/>
  <c r="AD35" i="14" s="1"/>
  <c r="AE35" i="14" s="1"/>
  <c r="AF35" i="14" s="1"/>
  <c r="AG35" i="14" s="1"/>
  <c r="AH35" i="14" s="1"/>
  <c r="AI35" i="14" s="1"/>
  <c r="AJ35" i="14" s="1"/>
  <c r="AK35" i="14" s="1"/>
  <c r="H36" i="14"/>
  <c r="I36" i="14" s="1"/>
  <c r="J36" i="14" s="1"/>
  <c r="K36" i="14" s="1"/>
  <c r="L36" i="14" s="1"/>
  <c r="M36" i="14" s="1"/>
  <c r="N36" i="14" s="1"/>
  <c r="O36" i="14" s="1"/>
  <c r="P36" i="14" s="1"/>
  <c r="Q36" i="14" s="1"/>
  <c r="R36" i="14" s="1"/>
  <c r="S36" i="14" s="1"/>
  <c r="T36" i="14" s="1"/>
  <c r="U36" i="14" s="1"/>
  <c r="V36" i="14" s="1"/>
  <c r="W36" i="14" s="1"/>
  <c r="X36" i="14" s="1"/>
  <c r="Y36" i="14" s="1"/>
  <c r="Z36" i="14" s="1"/>
  <c r="AA36" i="14" s="1"/>
  <c r="AB36" i="14" s="1"/>
  <c r="AC36" i="14" s="1"/>
  <c r="AD36" i="14" s="1"/>
  <c r="AE36" i="14" s="1"/>
  <c r="AF36" i="14" s="1"/>
  <c r="AG36" i="14" s="1"/>
  <c r="AH36" i="14" s="1"/>
  <c r="AI36" i="14" s="1"/>
  <c r="AJ36" i="14" s="1"/>
  <c r="AK36" i="14" s="1"/>
  <c r="H37" i="14"/>
  <c r="I37" i="14" s="1"/>
  <c r="J37" i="14" s="1"/>
  <c r="K37" i="14" s="1"/>
  <c r="L37" i="14" s="1"/>
  <c r="M37" i="14" s="1"/>
  <c r="N37" i="14" s="1"/>
  <c r="O37" i="14" s="1"/>
  <c r="P37" i="14" s="1"/>
  <c r="Q37" i="14" s="1"/>
  <c r="R37" i="14" s="1"/>
  <c r="S37" i="14" s="1"/>
  <c r="T37" i="14" s="1"/>
  <c r="U37" i="14" s="1"/>
  <c r="V37" i="14" s="1"/>
  <c r="W37" i="14" s="1"/>
  <c r="X37" i="14" s="1"/>
  <c r="Y37" i="14" s="1"/>
  <c r="Z37" i="14" s="1"/>
  <c r="AA37" i="14" s="1"/>
  <c r="AB37" i="14" s="1"/>
  <c r="AC37" i="14" s="1"/>
  <c r="AD37" i="14" s="1"/>
  <c r="AE37" i="14" s="1"/>
  <c r="AF37" i="14" s="1"/>
  <c r="AG37" i="14" s="1"/>
  <c r="AH37" i="14" s="1"/>
  <c r="AI37" i="14" s="1"/>
  <c r="AJ37" i="14" s="1"/>
  <c r="AK37" i="14" s="1"/>
  <c r="H38" i="14"/>
  <c r="I38" i="14" s="1"/>
  <c r="J38" i="14" s="1"/>
  <c r="K38" i="14" s="1"/>
  <c r="L38" i="14" s="1"/>
  <c r="M38" i="14" s="1"/>
  <c r="N38" i="14" s="1"/>
  <c r="O38" i="14" s="1"/>
  <c r="P38" i="14" s="1"/>
  <c r="Q38" i="14" s="1"/>
  <c r="R38" i="14" s="1"/>
  <c r="S38" i="14" s="1"/>
  <c r="T38" i="14" s="1"/>
  <c r="U38" i="14" s="1"/>
  <c r="V38" i="14" s="1"/>
  <c r="W38" i="14" s="1"/>
  <c r="X38" i="14" s="1"/>
  <c r="Y38" i="14" s="1"/>
  <c r="Z38" i="14" s="1"/>
  <c r="AA38" i="14" s="1"/>
  <c r="AB38" i="14" s="1"/>
  <c r="AC38" i="14" s="1"/>
  <c r="AD38" i="14" s="1"/>
  <c r="AE38" i="14" s="1"/>
  <c r="AF38" i="14" s="1"/>
  <c r="AG38" i="14" s="1"/>
  <c r="AH38" i="14" s="1"/>
  <c r="AI38" i="14" s="1"/>
  <c r="AJ38" i="14" s="1"/>
  <c r="AK38" i="14" s="1"/>
  <c r="H39" i="14"/>
  <c r="I39" i="14" s="1"/>
  <c r="J39" i="14" s="1"/>
  <c r="K39" i="14" s="1"/>
  <c r="L39" i="14" s="1"/>
  <c r="M39" i="14" s="1"/>
  <c r="N39" i="14" s="1"/>
  <c r="O39" i="14" s="1"/>
  <c r="P39" i="14" s="1"/>
  <c r="Q39" i="14" s="1"/>
  <c r="R39" i="14" s="1"/>
  <c r="S39" i="14" s="1"/>
  <c r="T39" i="14" s="1"/>
  <c r="U39" i="14" s="1"/>
  <c r="V39" i="14" s="1"/>
  <c r="W39" i="14" s="1"/>
  <c r="X39" i="14" s="1"/>
  <c r="Y39" i="14" s="1"/>
  <c r="Z39" i="14" s="1"/>
  <c r="AA39" i="14" s="1"/>
  <c r="AB39" i="14" s="1"/>
  <c r="AC39" i="14" s="1"/>
  <c r="AD39" i="14" s="1"/>
  <c r="AE39" i="14" s="1"/>
  <c r="AF39" i="14" s="1"/>
  <c r="AG39" i="14" s="1"/>
  <c r="AH39" i="14" s="1"/>
  <c r="AI39" i="14" s="1"/>
  <c r="AJ39" i="14" s="1"/>
  <c r="AK39" i="14" s="1"/>
  <c r="H40" i="14"/>
  <c r="I40" i="14" s="1"/>
  <c r="J40" i="14" s="1"/>
  <c r="K40" i="14" s="1"/>
  <c r="L40" i="14" s="1"/>
  <c r="M40" i="14" s="1"/>
  <c r="N40" i="14" s="1"/>
  <c r="O40" i="14" s="1"/>
  <c r="P40" i="14" s="1"/>
  <c r="Q40" i="14" s="1"/>
  <c r="R40" i="14" s="1"/>
  <c r="S40" i="14" s="1"/>
  <c r="T40" i="14" s="1"/>
  <c r="U40" i="14" s="1"/>
  <c r="V40" i="14" s="1"/>
  <c r="W40" i="14" s="1"/>
  <c r="X40" i="14" s="1"/>
  <c r="Y40" i="14" s="1"/>
  <c r="Z40" i="14" s="1"/>
  <c r="AA40" i="14" s="1"/>
  <c r="AB40" i="14" s="1"/>
  <c r="AC40" i="14" s="1"/>
  <c r="AD40" i="14" s="1"/>
  <c r="AE40" i="14" s="1"/>
  <c r="AF40" i="14" s="1"/>
  <c r="AG40" i="14" s="1"/>
  <c r="AH40" i="14" s="1"/>
  <c r="AI40" i="14" s="1"/>
  <c r="AJ40" i="14" s="1"/>
  <c r="AK40" i="14" s="1"/>
  <c r="H41" i="14"/>
  <c r="I41" i="14" s="1"/>
  <c r="J41" i="14" s="1"/>
  <c r="K41" i="14" s="1"/>
  <c r="L41" i="14" s="1"/>
  <c r="M41" i="14" s="1"/>
  <c r="N41" i="14" s="1"/>
  <c r="O41" i="14" s="1"/>
  <c r="P41" i="14" s="1"/>
  <c r="Q41" i="14" s="1"/>
  <c r="R41" i="14" s="1"/>
  <c r="S41" i="14" s="1"/>
  <c r="T41" i="14" s="1"/>
  <c r="U41" i="14" s="1"/>
  <c r="V41" i="14" s="1"/>
  <c r="W41" i="14" s="1"/>
  <c r="X41" i="14" s="1"/>
  <c r="Y41" i="14" s="1"/>
  <c r="Z41" i="14" s="1"/>
  <c r="AA41" i="14" s="1"/>
  <c r="AB41" i="14" s="1"/>
  <c r="AC41" i="14" s="1"/>
  <c r="AD41" i="14" s="1"/>
  <c r="AE41" i="14" s="1"/>
  <c r="AF41" i="14" s="1"/>
  <c r="AG41" i="14" s="1"/>
  <c r="AH41" i="14" s="1"/>
  <c r="AI41" i="14" s="1"/>
  <c r="AJ41" i="14" s="1"/>
  <c r="AK41" i="14" s="1"/>
  <c r="H42" i="14"/>
  <c r="I42" i="14" s="1"/>
  <c r="J42" i="14" s="1"/>
  <c r="K42" i="14" s="1"/>
  <c r="L42" i="14" s="1"/>
  <c r="M42" i="14" s="1"/>
  <c r="N42" i="14" s="1"/>
  <c r="O42" i="14" s="1"/>
  <c r="P42" i="14" s="1"/>
  <c r="Q42" i="14" s="1"/>
  <c r="R42" i="14" s="1"/>
  <c r="S42" i="14" s="1"/>
  <c r="T42" i="14" s="1"/>
  <c r="U42" i="14" s="1"/>
  <c r="V42" i="14" s="1"/>
  <c r="W42" i="14" s="1"/>
  <c r="X42" i="14" s="1"/>
  <c r="Y42" i="14" s="1"/>
  <c r="Z42" i="14" s="1"/>
  <c r="AA42" i="14" s="1"/>
  <c r="AB42" i="14" s="1"/>
  <c r="AC42" i="14" s="1"/>
  <c r="AD42" i="14" s="1"/>
  <c r="AE42" i="14" s="1"/>
  <c r="AF42" i="14" s="1"/>
  <c r="AG42" i="14" s="1"/>
  <c r="AH42" i="14" s="1"/>
  <c r="AI42" i="14" s="1"/>
  <c r="AJ42" i="14" s="1"/>
  <c r="AK42" i="14" s="1"/>
  <c r="H43" i="14"/>
  <c r="I43" i="14" s="1"/>
  <c r="J43" i="14" s="1"/>
  <c r="K43" i="14" s="1"/>
  <c r="L43" i="14" s="1"/>
  <c r="M43" i="14" s="1"/>
  <c r="N43" i="14" s="1"/>
  <c r="O43" i="14" s="1"/>
  <c r="P43" i="14" s="1"/>
  <c r="Q43" i="14" s="1"/>
  <c r="R43" i="14" s="1"/>
  <c r="S43" i="14" s="1"/>
  <c r="T43" i="14" s="1"/>
  <c r="U43" i="14" s="1"/>
  <c r="V43" i="14" s="1"/>
  <c r="W43" i="14" s="1"/>
  <c r="X43" i="14" s="1"/>
  <c r="Y43" i="14" s="1"/>
  <c r="Z43" i="14" s="1"/>
  <c r="AA43" i="14" s="1"/>
  <c r="AB43" i="14" s="1"/>
  <c r="AC43" i="14" s="1"/>
  <c r="AD43" i="14" s="1"/>
  <c r="AE43" i="14" s="1"/>
  <c r="AF43" i="14" s="1"/>
  <c r="AG43" i="14" s="1"/>
  <c r="AH43" i="14" s="1"/>
  <c r="AI43" i="14" s="1"/>
  <c r="AJ43" i="14" s="1"/>
  <c r="AK43" i="14" s="1"/>
  <c r="H44" i="14"/>
  <c r="I44" i="14" s="1"/>
  <c r="J44" i="14" s="1"/>
  <c r="K44" i="14" s="1"/>
  <c r="L44" i="14" s="1"/>
  <c r="M44" i="14" s="1"/>
  <c r="N44" i="14" s="1"/>
  <c r="O44" i="14" s="1"/>
  <c r="P44" i="14" s="1"/>
  <c r="Q44" i="14" s="1"/>
  <c r="R44" i="14" s="1"/>
  <c r="S44" i="14" s="1"/>
  <c r="T44" i="14" s="1"/>
  <c r="U44" i="14" s="1"/>
  <c r="V44" i="14" s="1"/>
  <c r="W44" i="14" s="1"/>
  <c r="X44" i="14" s="1"/>
  <c r="Y44" i="14" s="1"/>
  <c r="Z44" i="14" s="1"/>
  <c r="AA44" i="14" s="1"/>
  <c r="AB44" i="14" s="1"/>
  <c r="AC44" i="14" s="1"/>
  <c r="AD44" i="14" s="1"/>
  <c r="AE44" i="14" s="1"/>
  <c r="AF44" i="14" s="1"/>
  <c r="AG44" i="14" s="1"/>
  <c r="AH44" i="14" s="1"/>
  <c r="AI44" i="14" s="1"/>
  <c r="AJ44" i="14" s="1"/>
  <c r="AK44" i="14" s="1"/>
  <c r="H45" i="14"/>
  <c r="I45" i="14" s="1"/>
  <c r="J45" i="14" s="1"/>
  <c r="K45" i="14" s="1"/>
  <c r="L45" i="14" s="1"/>
  <c r="M45" i="14" s="1"/>
  <c r="N45" i="14" s="1"/>
  <c r="O45" i="14" s="1"/>
  <c r="P45" i="14" s="1"/>
  <c r="Q45" i="14" s="1"/>
  <c r="R45" i="14" s="1"/>
  <c r="S45" i="14" s="1"/>
  <c r="T45" i="14" s="1"/>
  <c r="U45" i="14" s="1"/>
  <c r="V45" i="14" s="1"/>
  <c r="W45" i="14" s="1"/>
  <c r="X45" i="14" s="1"/>
  <c r="Y45" i="14" s="1"/>
  <c r="Z45" i="14" s="1"/>
  <c r="AA45" i="14" s="1"/>
  <c r="AB45" i="14" s="1"/>
  <c r="AC45" i="14" s="1"/>
  <c r="AD45" i="14" s="1"/>
  <c r="AE45" i="14" s="1"/>
  <c r="AF45" i="14" s="1"/>
  <c r="AG45" i="14" s="1"/>
  <c r="AH45" i="14" s="1"/>
  <c r="AI45" i="14" s="1"/>
  <c r="AJ45" i="14" s="1"/>
  <c r="AK45" i="14" s="1"/>
  <c r="H46" i="14"/>
  <c r="I46" i="14" s="1"/>
  <c r="J46" i="14" s="1"/>
  <c r="K46" i="14" s="1"/>
  <c r="L46" i="14" s="1"/>
  <c r="M46" i="14" s="1"/>
  <c r="N46" i="14" s="1"/>
  <c r="O46" i="14" s="1"/>
  <c r="P46" i="14" s="1"/>
  <c r="Q46" i="14" s="1"/>
  <c r="R46" i="14" s="1"/>
  <c r="S46" i="14" s="1"/>
  <c r="T46" i="14" s="1"/>
  <c r="U46" i="14" s="1"/>
  <c r="V46" i="14" s="1"/>
  <c r="W46" i="14" s="1"/>
  <c r="X46" i="14" s="1"/>
  <c r="Y46" i="14" s="1"/>
  <c r="Z46" i="14" s="1"/>
  <c r="AA46" i="14" s="1"/>
  <c r="AB46" i="14" s="1"/>
  <c r="AC46" i="14" s="1"/>
  <c r="AD46" i="14" s="1"/>
  <c r="AE46" i="14" s="1"/>
  <c r="AF46" i="14" s="1"/>
  <c r="AG46" i="14" s="1"/>
  <c r="AH46" i="14" s="1"/>
  <c r="AI46" i="14" s="1"/>
  <c r="AJ46" i="14" s="1"/>
  <c r="AK46" i="14" s="1"/>
  <c r="H47" i="14"/>
  <c r="I47" i="14" s="1"/>
  <c r="J47" i="14" s="1"/>
  <c r="K47" i="14" s="1"/>
  <c r="L47" i="14" s="1"/>
  <c r="M47" i="14" s="1"/>
  <c r="N47" i="14" s="1"/>
  <c r="O47" i="14" s="1"/>
  <c r="P47" i="14" s="1"/>
  <c r="Q47" i="14" s="1"/>
  <c r="R47" i="14" s="1"/>
  <c r="S47" i="14" s="1"/>
  <c r="T47" i="14" s="1"/>
  <c r="U47" i="14" s="1"/>
  <c r="V47" i="14" s="1"/>
  <c r="W47" i="14" s="1"/>
  <c r="X47" i="14" s="1"/>
  <c r="Y47" i="14" s="1"/>
  <c r="Z47" i="14" s="1"/>
  <c r="AA47" i="14" s="1"/>
  <c r="AB47" i="14" s="1"/>
  <c r="AC47" i="14" s="1"/>
  <c r="AD47" i="14" s="1"/>
  <c r="AE47" i="14" s="1"/>
  <c r="AF47" i="14" s="1"/>
  <c r="AG47" i="14" s="1"/>
  <c r="AH47" i="14" s="1"/>
  <c r="AI47" i="14" s="1"/>
  <c r="AJ47" i="14" s="1"/>
  <c r="AK47" i="14" s="1"/>
  <c r="H50" i="14"/>
  <c r="I50" i="14" s="1"/>
  <c r="J50" i="14" s="1"/>
  <c r="K50" i="14" s="1"/>
  <c r="L50" i="14" s="1"/>
  <c r="M50" i="14" s="1"/>
  <c r="N50" i="14" s="1"/>
  <c r="O50" i="14" s="1"/>
  <c r="P50" i="14" s="1"/>
  <c r="Q50" i="14" s="1"/>
  <c r="R50" i="14" s="1"/>
  <c r="S50" i="14" s="1"/>
  <c r="T50" i="14" s="1"/>
  <c r="U50" i="14" s="1"/>
  <c r="V50" i="14" s="1"/>
  <c r="W50" i="14" s="1"/>
  <c r="X50" i="14" s="1"/>
  <c r="Y50" i="14" s="1"/>
  <c r="Z50" i="14" s="1"/>
  <c r="AA50" i="14" s="1"/>
  <c r="AB50" i="14" s="1"/>
  <c r="AC50" i="14" s="1"/>
  <c r="AD50" i="14" s="1"/>
  <c r="AE50" i="14" s="1"/>
  <c r="AF50" i="14" s="1"/>
  <c r="AG50" i="14" s="1"/>
  <c r="AH50" i="14" s="1"/>
  <c r="AI50" i="14" s="1"/>
  <c r="AJ50" i="14" s="1"/>
  <c r="AK50" i="14" s="1"/>
  <c r="I50" i="15"/>
  <c r="J50" i="15" s="1"/>
  <c r="K50" i="15" s="1"/>
  <c r="L50" i="15" s="1"/>
  <c r="M50" i="15" s="1"/>
  <c r="N50" i="15" s="1"/>
  <c r="O50" i="15" s="1"/>
  <c r="P50" i="15" s="1"/>
  <c r="Q50" i="15" s="1"/>
  <c r="R50" i="15" s="1"/>
  <c r="S50" i="15" s="1"/>
  <c r="T50" i="15" s="1"/>
  <c r="U50" i="15" s="1"/>
  <c r="V50" i="15" s="1"/>
  <c r="W50" i="15" s="1"/>
  <c r="X50" i="15" s="1"/>
  <c r="Y50" i="15" s="1"/>
  <c r="Z50" i="15" s="1"/>
  <c r="AA50" i="15" s="1"/>
  <c r="AB50" i="15" s="1"/>
  <c r="AC50" i="15" s="1"/>
  <c r="AD50" i="15" s="1"/>
  <c r="AE50" i="15" s="1"/>
  <c r="AF50" i="15" s="1"/>
  <c r="AG50" i="15" s="1"/>
  <c r="AH50" i="15" s="1"/>
  <c r="AI50" i="15" s="1"/>
  <c r="AJ50" i="15" s="1"/>
  <c r="AK50" i="15" s="1"/>
  <c r="AL50" i="15" s="1"/>
  <c r="I49" i="15"/>
  <c r="J49" i="15" s="1"/>
  <c r="K49" i="15" s="1"/>
  <c r="L49" i="15" s="1"/>
  <c r="M49" i="15" s="1"/>
  <c r="N49" i="15" s="1"/>
  <c r="O49" i="15" s="1"/>
  <c r="P49" i="15" s="1"/>
  <c r="Q49" i="15" s="1"/>
  <c r="R49" i="15" s="1"/>
  <c r="S49" i="15" s="1"/>
  <c r="T49" i="15" s="1"/>
  <c r="U49" i="15" s="1"/>
  <c r="V49" i="15" s="1"/>
  <c r="W49" i="15" s="1"/>
  <c r="X49" i="15" s="1"/>
  <c r="Y49" i="15" s="1"/>
  <c r="Z49" i="15" s="1"/>
  <c r="AA49" i="15" s="1"/>
  <c r="AB49" i="15" s="1"/>
  <c r="AC49" i="15" s="1"/>
  <c r="AD49" i="15" s="1"/>
  <c r="AE49" i="15" s="1"/>
  <c r="AF49" i="15" s="1"/>
  <c r="AG49" i="15" s="1"/>
  <c r="AH49" i="15" s="1"/>
  <c r="AI49" i="15" s="1"/>
  <c r="AJ49" i="15" s="1"/>
  <c r="AK49" i="15" s="1"/>
  <c r="AL49" i="15" s="1"/>
  <c r="I48" i="15"/>
  <c r="J48" i="15" s="1"/>
  <c r="K48" i="15" s="1"/>
  <c r="L48" i="15" s="1"/>
  <c r="M48" i="15" s="1"/>
  <c r="N48" i="15" s="1"/>
  <c r="O48" i="15" s="1"/>
  <c r="P48" i="15" s="1"/>
  <c r="Q48" i="15" s="1"/>
  <c r="R48" i="15" s="1"/>
  <c r="S48" i="15" s="1"/>
  <c r="T48" i="15" s="1"/>
  <c r="U48" i="15" s="1"/>
  <c r="V48" i="15" s="1"/>
  <c r="W48" i="15" s="1"/>
  <c r="X48" i="15" s="1"/>
  <c r="Y48" i="15" s="1"/>
  <c r="Z48" i="15" s="1"/>
  <c r="AA48" i="15" s="1"/>
  <c r="AB48" i="15" s="1"/>
  <c r="AC48" i="15" s="1"/>
  <c r="AD48" i="15" s="1"/>
  <c r="AE48" i="15" s="1"/>
  <c r="AF48" i="15" s="1"/>
  <c r="AG48" i="15" s="1"/>
  <c r="AH48" i="15" s="1"/>
  <c r="AI48" i="15" s="1"/>
  <c r="AJ48" i="15" s="1"/>
  <c r="AK48" i="15" s="1"/>
  <c r="AL48" i="15" s="1"/>
  <c r="I47" i="15"/>
  <c r="J47" i="15" s="1"/>
  <c r="K47" i="15" s="1"/>
  <c r="L47" i="15" s="1"/>
  <c r="M47" i="15" s="1"/>
  <c r="N47" i="15" s="1"/>
  <c r="O47" i="15" s="1"/>
  <c r="P47" i="15" s="1"/>
  <c r="Q47" i="15" s="1"/>
  <c r="R47" i="15" s="1"/>
  <c r="S47" i="15" s="1"/>
  <c r="T47" i="15" s="1"/>
  <c r="U47" i="15" s="1"/>
  <c r="V47" i="15" s="1"/>
  <c r="W47" i="15" s="1"/>
  <c r="X47" i="15" s="1"/>
  <c r="Y47" i="15" s="1"/>
  <c r="Z47" i="15" s="1"/>
  <c r="AA47" i="15" s="1"/>
  <c r="AB47" i="15" s="1"/>
  <c r="AC47" i="15" s="1"/>
  <c r="AD47" i="15" s="1"/>
  <c r="AE47" i="15" s="1"/>
  <c r="AF47" i="15" s="1"/>
  <c r="AG47" i="15" s="1"/>
  <c r="AH47" i="15" s="1"/>
  <c r="AI47" i="15" s="1"/>
  <c r="AJ47" i="15" s="1"/>
  <c r="AK47" i="15" s="1"/>
  <c r="AL47" i="15" s="1"/>
  <c r="I46" i="15"/>
  <c r="J46" i="15" s="1"/>
  <c r="K46" i="15" s="1"/>
  <c r="L46" i="15" s="1"/>
  <c r="M46" i="15" s="1"/>
  <c r="N46" i="15" s="1"/>
  <c r="O46" i="15" s="1"/>
  <c r="P46" i="15" s="1"/>
  <c r="Q46" i="15" s="1"/>
  <c r="R46" i="15" s="1"/>
  <c r="S46" i="15" s="1"/>
  <c r="T46" i="15" s="1"/>
  <c r="U46" i="15" s="1"/>
  <c r="V46" i="15" s="1"/>
  <c r="W46" i="15" s="1"/>
  <c r="X46" i="15" s="1"/>
  <c r="Y46" i="15" s="1"/>
  <c r="Z46" i="15" s="1"/>
  <c r="AA46" i="15" s="1"/>
  <c r="AB46" i="15" s="1"/>
  <c r="AC46" i="15" s="1"/>
  <c r="AD46" i="15" s="1"/>
  <c r="AE46" i="15" s="1"/>
  <c r="AF46" i="15" s="1"/>
  <c r="AG46" i="15" s="1"/>
  <c r="AH46" i="15" s="1"/>
  <c r="AI46" i="15" s="1"/>
  <c r="AJ46" i="15" s="1"/>
  <c r="AK46" i="15" s="1"/>
  <c r="AL46" i="15" s="1"/>
  <c r="I45" i="15"/>
  <c r="J45" i="15" s="1"/>
  <c r="K45" i="15" s="1"/>
  <c r="L45" i="15" s="1"/>
  <c r="M45" i="15" s="1"/>
  <c r="N45" i="15" s="1"/>
  <c r="O45" i="15" s="1"/>
  <c r="P45" i="15" s="1"/>
  <c r="Q45" i="15" s="1"/>
  <c r="R45" i="15" s="1"/>
  <c r="S45" i="15" s="1"/>
  <c r="T45" i="15" s="1"/>
  <c r="U45" i="15" s="1"/>
  <c r="V45" i="15" s="1"/>
  <c r="W45" i="15" s="1"/>
  <c r="X45" i="15" s="1"/>
  <c r="Y45" i="15" s="1"/>
  <c r="Z45" i="15" s="1"/>
  <c r="AA45" i="15" s="1"/>
  <c r="AB45" i="15" s="1"/>
  <c r="AC45" i="15" s="1"/>
  <c r="AD45" i="15" s="1"/>
  <c r="AE45" i="15" s="1"/>
  <c r="AF45" i="15" s="1"/>
  <c r="AG45" i="15" s="1"/>
  <c r="AH45" i="15" s="1"/>
  <c r="AI45" i="15" s="1"/>
  <c r="AJ45" i="15" s="1"/>
  <c r="AK45" i="15" s="1"/>
  <c r="AL45" i="15" s="1"/>
  <c r="I44" i="15"/>
  <c r="J44" i="15" s="1"/>
  <c r="K44" i="15" s="1"/>
  <c r="L44" i="15" s="1"/>
  <c r="M44" i="15" s="1"/>
  <c r="N44" i="15" s="1"/>
  <c r="O44" i="15" s="1"/>
  <c r="P44" i="15" s="1"/>
  <c r="Q44" i="15" s="1"/>
  <c r="R44" i="15" s="1"/>
  <c r="S44" i="15" s="1"/>
  <c r="T44" i="15" s="1"/>
  <c r="U44" i="15" s="1"/>
  <c r="V44" i="15" s="1"/>
  <c r="W44" i="15" s="1"/>
  <c r="X44" i="15" s="1"/>
  <c r="Y44" i="15" s="1"/>
  <c r="Z44" i="15" s="1"/>
  <c r="AA44" i="15" s="1"/>
  <c r="AB44" i="15" s="1"/>
  <c r="AC44" i="15" s="1"/>
  <c r="AD44" i="15" s="1"/>
  <c r="AE44" i="15" s="1"/>
  <c r="AF44" i="15" s="1"/>
  <c r="AG44" i="15" s="1"/>
  <c r="AH44" i="15" s="1"/>
  <c r="AI44" i="15" s="1"/>
  <c r="AJ44" i="15" s="1"/>
  <c r="AK44" i="15" s="1"/>
  <c r="AL44" i="15" s="1"/>
  <c r="I43" i="15"/>
  <c r="J43" i="15" s="1"/>
  <c r="K43" i="15" s="1"/>
  <c r="L43" i="15" s="1"/>
  <c r="M43" i="15" s="1"/>
  <c r="N43" i="15" s="1"/>
  <c r="O43" i="15" s="1"/>
  <c r="P43" i="15" s="1"/>
  <c r="Q43" i="15" s="1"/>
  <c r="R43" i="15" s="1"/>
  <c r="S43" i="15" s="1"/>
  <c r="T43" i="15" s="1"/>
  <c r="U43" i="15" s="1"/>
  <c r="V43" i="15" s="1"/>
  <c r="W43" i="15" s="1"/>
  <c r="X43" i="15" s="1"/>
  <c r="Y43" i="15" s="1"/>
  <c r="Z43" i="15" s="1"/>
  <c r="AA43" i="15" s="1"/>
  <c r="AB43" i="15" s="1"/>
  <c r="AC43" i="15" s="1"/>
  <c r="AD43" i="15" s="1"/>
  <c r="AE43" i="15" s="1"/>
  <c r="AF43" i="15" s="1"/>
  <c r="AG43" i="15" s="1"/>
  <c r="AH43" i="15" s="1"/>
  <c r="AI43" i="15" s="1"/>
  <c r="AJ43" i="15" s="1"/>
  <c r="AK43" i="15" s="1"/>
  <c r="AL43" i="15" s="1"/>
  <c r="I57" i="15"/>
  <c r="J57" i="15" s="1"/>
  <c r="K57" i="15" s="1"/>
  <c r="L57" i="15" s="1"/>
  <c r="M57" i="15" s="1"/>
  <c r="N57" i="15" s="1"/>
  <c r="O57" i="15" s="1"/>
  <c r="P57" i="15" s="1"/>
  <c r="Q57" i="15" s="1"/>
  <c r="R57" i="15" s="1"/>
  <c r="S57" i="15" s="1"/>
  <c r="T57" i="15" s="1"/>
  <c r="U57" i="15" s="1"/>
  <c r="V57" i="15" s="1"/>
  <c r="W57" i="15" s="1"/>
  <c r="X57" i="15" s="1"/>
  <c r="Y57" i="15" s="1"/>
  <c r="Z57" i="15" s="1"/>
  <c r="AA57" i="15" s="1"/>
  <c r="AB57" i="15" s="1"/>
  <c r="AC57" i="15" s="1"/>
  <c r="AD57" i="15" s="1"/>
  <c r="AE57" i="15" s="1"/>
  <c r="AF57" i="15" s="1"/>
  <c r="AG57" i="15" s="1"/>
  <c r="AH57" i="15" s="1"/>
  <c r="AI57" i="15" s="1"/>
  <c r="AJ57" i="15" s="1"/>
  <c r="AK57" i="15" s="1"/>
  <c r="AL57" i="15" s="1"/>
  <c r="I58" i="15"/>
  <c r="J58" i="15" s="1"/>
  <c r="K58" i="15" s="1"/>
  <c r="L58" i="15" s="1"/>
  <c r="M58" i="15" s="1"/>
  <c r="N58" i="15" s="1"/>
  <c r="O58" i="15" s="1"/>
  <c r="P58" i="15" s="1"/>
  <c r="Q58" i="15" s="1"/>
  <c r="R58" i="15" s="1"/>
  <c r="S58" i="15" s="1"/>
  <c r="T58" i="15" s="1"/>
  <c r="U58" i="15" s="1"/>
  <c r="V58" i="15" s="1"/>
  <c r="W58" i="15" s="1"/>
  <c r="X58" i="15" s="1"/>
  <c r="Y58" i="15" s="1"/>
  <c r="Z58" i="15" s="1"/>
  <c r="AA58" i="15" s="1"/>
  <c r="AB58" i="15" s="1"/>
  <c r="AC58" i="15" s="1"/>
  <c r="AD58" i="15" s="1"/>
  <c r="AE58" i="15" s="1"/>
  <c r="AF58" i="15" s="1"/>
  <c r="AG58" i="15" s="1"/>
  <c r="AH58" i="15" s="1"/>
  <c r="AI58" i="15" s="1"/>
  <c r="AJ58" i="15" s="1"/>
  <c r="AK58" i="15" s="1"/>
  <c r="AL58" i="15" s="1"/>
  <c r="I59" i="15"/>
  <c r="J59" i="15" s="1"/>
  <c r="K59" i="15" s="1"/>
  <c r="L59" i="15" s="1"/>
  <c r="M59" i="15" s="1"/>
  <c r="N59" i="15" s="1"/>
  <c r="O59" i="15" s="1"/>
  <c r="P59" i="15" s="1"/>
  <c r="Q59" i="15" s="1"/>
  <c r="R59" i="15" s="1"/>
  <c r="S59" i="15" s="1"/>
  <c r="T59" i="15" s="1"/>
  <c r="U59" i="15" s="1"/>
  <c r="V59" i="15" s="1"/>
  <c r="W59" i="15" s="1"/>
  <c r="X59" i="15" s="1"/>
  <c r="Y59" i="15" s="1"/>
  <c r="Z59" i="15" s="1"/>
  <c r="AA59" i="15" s="1"/>
  <c r="AB59" i="15" s="1"/>
  <c r="AC59" i="15" s="1"/>
  <c r="AD59" i="15" s="1"/>
  <c r="AE59" i="15" s="1"/>
  <c r="AF59" i="15" s="1"/>
  <c r="AG59" i="15" s="1"/>
  <c r="AH59" i="15" s="1"/>
  <c r="AI59" i="15" s="1"/>
  <c r="AJ59" i="15" s="1"/>
  <c r="AK59" i="15" s="1"/>
  <c r="AL59" i="15" s="1"/>
  <c r="I60" i="15"/>
  <c r="J60" i="15" s="1"/>
  <c r="K60" i="15" s="1"/>
  <c r="L60" i="15" s="1"/>
  <c r="M60" i="15" s="1"/>
  <c r="N60" i="15" s="1"/>
  <c r="O60" i="15" s="1"/>
  <c r="P60" i="15" s="1"/>
  <c r="Q60" i="15" s="1"/>
  <c r="R60" i="15" s="1"/>
  <c r="S60" i="15" s="1"/>
  <c r="T60" i="15" s="1"/>
  <c r="U60" i="15" s="1"/>
  <c r="V60" i="15" s="1"/>
  <c r="W60" i="15" s="1"/>
  <c r="X60" i="15" s="1"/>
  <c r="Y60" i="15" s="1"/>
  <c r="Z60" i="15" s="1"/>
  <c r="AA60" i="15" s="1"/>
  <c r="AB60" i="15" s="1"/>
  <c r="AC60" i="15" s="1"/>
  <c r="AD60" i="15" s="1"/>
  <c r="AE60" i="15" s="1"/>
  <c r="AF60" i="15" s="1"/>
  <c r="AG60" i="15" s="1"/>
  <c r="AH60" i="15" s="1"/>
  <c r="AI60" i="15" s="1"/>
  <c r="AJ60" i="15" s="1"/>
  <c r="AK60" i="15" s="1"/>
  <c r="AL60" i="15" s="1"/>
  <c r="I61" i="15"/>
  <c r="J61" i="15" s="1"/>
  <c r="K61" i="15" s="1"/>
  <c r="L61" i="15" s="1"/>
  <c r="M61" i="15" s="1"/>
  <c r="N61" i="15" s="1"/>
  <c r="O61" i="15" s="1"/>
  <c r="P61" i="15" s="1"/>
  <c r="Q61" i="15" s="1"/>
  <c r="R61" i="15" s="1"/>
  <c r="S61" i="15" s="1"/>
  <c r="T61" i="15" s="1"/>
  <c r="U61" i="15" s="1"/>
  <c r="V61" i="15" s="1"/>
  <c r="W61" i="15" s="1"/>
  <c r="X61" i="15" s="1"/>
  <c r="Y61" i="15" s="1"/>
  <c r="Z61" i="15" s="1"/>
  <c r="AA61" i="15" s="1"/>
  <c r="AB61" i="15" s="1"/>
  <c r="AC61" i="15" s="1"/>
  <c r="AD61" i="15" s="1"/>
  <c r="AE61" i="15" s="1"/>
  <c r="AF61" i="15" s="1"/>
  <c r="AG61" i="15" s="1"/>
  <c r="AH61" i="15" s="1"/>
  <c r="AI61" i="15" s="1"/>
  <c r="AJ61" i="15" s="1"/>
  <c r="AK61" i="15" s="1"/>
  <c r="AL61" i="15" s="1"/>
  <c r="I62" i="15"/>
  <c r="J62" i="15" s="1"/>
  <c r="K62" i="15" s="1"/>
  <c r="L62" i="15" s="1"/>
  <c r="M62" i="15" s="1"/>
  <c r="N62" i="15" s="1"/>
  <c r="O62" i="15" s="1"/>
  <c r="P62" i="15" s="1"/>
  <c r="Q62" i="15" s="1"/>
  <c r="R62" i="15" s="1"/>
  <c r="S62" i="15" s="1"/>
  <c r="T62" i="15" s="1"/>
  <c r="U62" i="15" s="1"/>
  <c r="V62" i="15" s="1"/>
  <c r="W62" i="15" s="1"/>
  <c r="X62" i="15" s="1"/>
  <c r="Y62" i="15" s="1"/>
  <c r="Z62" i="15" s="1"/>
  <c r="AA62" i="15" s="1"/>
  <c r="AB62" i="15" s="1"/>
  <c r="AC62" i="15" s="1"/>
  <c r="AD62" i="15" s="1"/>
  <c r="AE62" i="15" s="1"/>
  <c r="AF62" i="15" s="1"/>
  <c r="AG62" i="15" s="1"/>
  <c r="AH62" i="15" s="1"/>
  <c r="AI62" i="15" s="1"/>
  <c r="AJ62" i="15" s="1"/>
  <c r="AK62" i="15" s="1"/>
  <c r="AL62" i="15" s="1"/>
  <c r="I63" i="15"/>
  <c r="J63" i="15" s="1"/>
  <c r="K63" i="15" s="1"/>
  <c r="L63" i="15" s="1"/>
  <c r="M63" i="15" s="1"/>
  <c r="N63" i="15" s="1"/>
  <c r="O63" i="15" s="1"/>
  <c r="P63" i="15" s="1"/>
  <c r="Q63" i="15" s="1"/>
  <c r="R63" i="15" s="1"/>
  <c r="S63" i="15" s="1"/>
  <c r="T63" i="15" s="1"/>
  <c r="U63" i="15" s="1"/>
  <c r="V63" i="15" s="1"/>
  <c r="W63" i="15" s="1"/>
  <c r="X63" i="15" s="1"/>
  <c r="Y63" i="15" s="1"/>
  <c r="Z63" i="15" s="1"/>
  <c r="AA63" i="15" s="1"/>
  <c r="AB63" i="15" s="1"/>
  <c r="AC63" i="15" s="1"/>
  <c r="AD63" i="15" s="1"/>
  <c r="AE63" i="15" s="1"/>
  <c r="AF63" i="15" s="1"/>
  <c r="AG63" i="15" s="1"/>
  <c r="AH63" i="15" s="1"/>
  <c r="AI63" i="15" s="1"/>
  <c r="AJ63" i="15" s="1"/>
  <c r="AK63" i="15" s="1"/>
  <c r="AL63" i="15" s="1"/>
  <c r="I56" i="15"/>
  <c r="J56" i="15" s="1"/>
  <c r="K56" i="15" s="1"/>
  <c r="L56" i="15" s="1"/>
  <c r="M56" i="15" s="1"/>
  <c r="N56" i="15" s="1"/>
  <c r="O56" i="15" s="1"/>
  <c r="P56" i="15" s="1"/>
  <c r="Q56" i="15" s="1"/>
  <c r="R56" i="15" s="1"/>
  <c r="S56" i="15" s="1"/>
  <c r="T56" i="15" s="1"/>
  <c r="U56" i="15" s="1"/>
  <c r="V56" i="15" s="1"/>
  <c r="W56" i="15" s="1"/>
  <c r="X56" i="15" s="1"/>
  <c r="Y56" i="15" s="1"/>
  <c r="Z56" i="15" s="1"/>
  <c r="AA56" i="15" s="1"/>
  <c r="AB56" i="15" s="1"/>
  <c r="AC56" i="15" s="1"/>
  <c r="AD56" i="15" s="1"/>
  <c r="AE56" i="15" s="1"/>
  <c r="AF56" i="15" s="1"/>
  <c r="AG56" i="15" s="1"/>
  <c r="AH56" i="15" s="1"/>
  <c r="AI56" i="15" s="1"/>
  <c r="AJ56" i="15" s="1"/>
  <c r="AK56" i="15" s="1"/>
  <c r="AL56" i="15" s="1"/>
  <c r="G14" i="7"/>
  <c r="H14" i="7" s="1"/>
  <c r="A82" i="14"/>
  <c r="G79" i="14"/>
  <c r="M14" i="7" s="1"/>
  <c r="A78" i="14"/>
  <c r="F49" i="14" l="1"/>
  <c r="F48" i="14"/>
  <c r="F69" i="14"/>
  <c r="H83" i="14"/>
  <c r="N14" i="5" s="1"/>
  <c r="H79" i="14"/>
  <c r="N14" i="7" s="1"/>
  <c r="I83" i="14"/>
  <c r="O14" i="5" s="1"/>
  <c r="G83" i="14"/>
  <c r="M14" i="5" s="1"/>
  <c r="J83" i="14" l="1"/>
  <c r="P14" i="5" s="1"/>
  <c r="K83" i="14"/>
  <c r="Q14" i="5" s="1"/>
  <c r="I79" i="14"/>
  <c r="O14" i="7" s="1"/>
  <c r="K79" i="14"/>
  <c r="Q14" i="7" s="1"/>
  <c r="J79" i="14"/>
  <c r="P14" i="7" s="1"/>
  <c r="L83" i="14" l="1"/>
  <c r="R14" i="5" s="1"/>
  <c r="L79" i="14"/>
  <c r="R14" i="7" s="1"/>
  <c r="M83" i="14" l="1"/>
  <c r="S14" i="5" s="1"/>
  <c r="M79" i="14"/>
  <c r="S14" i="7" s="1"/>
  <c r="N83" i="14" l="1"/>
  <c r="T14" i="5" s="1"/>
  <c r="N79" i="14"/>
  <c r="T14" i="7" s="1"/>
  <c r="O83" i="14" l="1"/>
  <c r="U14" i="5" s="1"/>
  <c r="O79" i="14"/>
  <c r="U14" i="7" s="1"/>
  <c r="P83" i="14" l="1"/>
  <c r="V14" i="5" s="1"/>
  <c r="P79" i="14"/>
  <c r="V14" i="7" s="1"/>
  <c r="Q83" i="14" l="1"/>
  <c r="W14" i="5" s="1"/>
  <c r="Q79" i="14"/>
  <c r="W14" i="7" s="1"/>
  <c r="R83" i="14" l="1"/>
  <c r="X14" i="5" s="1"/>
  <c r="R79" i="14"/>
  <c r="X14" i="7" s="1"/>
  <c r="S83" i="14" l="1"/>
  <c r="Y14" i="5" s="1"/>
  <c r="S79" i="14"/>
  <c r="Y14" i="7" s="1"/>
  <c r="T83" i="14" l="1"/>
  <c r="Z14" i="5" s="1"/>
  <c r="T79" i="14"/>
  <c r="Z14" i="7" s="1"/>
  <c r="U83" i="14" l="1"/>
  <c r="AA14" i="5" s="1"/>
  <c r="U79" i="14"/>
  <c r="AA14" i="7" s="1"/>
  <c r="V83" i="14" l="1"/>
  <c r="AB14" i="5" s="1"/>
  <c r="K14" i="5" s="1"/>
  <c r="V79" i="14"/>
  <c r="AB14" i="7" s="1"/>
  <c r="K14" i="7" s="1"/>
  <c r="W83" i="14" l="1"/>
  <c r="AC14" i="5" s="1"/>
  <c r="W79" i="14"/>
  <c r="AC14" i="7" s="1"/>
  <c r="X83" i="14" l="1"/>
  <c r="AD14" i="5" s="1"/>
  <c r="X79" i="14"/>
  <c r="AD14" i="7" s="1"/>
  <c r="Y83" i="14" l="1"/>
  <c r="AE14" i="5" s="1"/>
  <c r="Y79" i="14"/>
  <c r="AE14" i="7" s="1"/>
  <c r="Z83" i="14" l="1"/>
  <c r="AF14" i="5" s="1"/>
  <c r="Z79" i="14"/>
  <c r="AF14" i="7" s="1"/>
  <c r="AA83" i="14" l="1"/>
  <c r="AG14" i="5" s="1"/>
  <c r="AA79" i="14"/>
  <c r="AG14" i="7" s="1"/>
  <c r="AB83" i="14" l="1"/>
  <c r="AH14" i="5" s="1"/>
  <c r="AB79" i="14"/>
  <c r="AH14" i="7" s="1"/>
  <c r="AC83" i="14" l="1"/>
  <c r="AI14" i="5" s="1"/>
  <c r="AC79" i="14"/>
  <c r="AI14" i="7" s="1"/>
  <c r="AD83" i="14" l="1"/>
  <c r="AJ14" i="5" s="1"/>
  <c r="AD79" i="14"/>
  <c r="AJ14" i="7" s="1"/>
  <c r="AE83" i="14" l="1"/>
  <c r="AK14" i="5" s="1"/>
  <c r="AE79" i="14"/>
  <c r="AK14" i="7" s="1"/>
  <c r="AF83" i="14" l="1"/>
  <c r="AL14" i="5" s="1"/>
  <c r="AF79" i="14"/>
  <c r="AL14" i="7" s="1"/>
  <c r="AG83" i="14" l="1"/>
  <c r="AM14" i="5" s="1"/>
  <c r="AG79" i="14"/>
  <c r="AM14" i="7" s="1"/>
  <c r="AH83" i="14" l="1"/>
  <c r="AN14" i="5" s="1"/>
  <c r="AH79" i="14"/>
  <c r="AN14" i="7" s="1"/>
  <c r="AI83" i="14" l="1"/>
  <c r="AO14" i="5" s="1"/>
  <c r="AI79" i="14"/>
  <c r="AO14" i="7" s="1"/>
  <c r="AJ83" i="14" l="1"/>
  <c r="AP14" i="5" s="1"/>
  <c r="AJ79" i="14"/>
  <c r="AP14" i="7" s="1"/>
  <c r="AK83" i="14" l="1"/>
  <c r="F82" i="14"/>
  <c r="AK79" i="14"/>
  <c r="F78" i="14"/>
  <c r="F83" i="14" l="1"/>
  <c r="AQ14" i="5"/>
  <c r="F79" i="14"/>
  <c r="AQ14" i="7"/>
  <c r="H55" i="14" l="1"/>
  <c r="I55" i="14" s="1"/>
  <c r="J55" i="14" s="1"/>
  <c r="K55" i="14" s="1"/>
  <c r="L55" i="14" s="1"/>
  <c r="M55" i="14" s="1"/>
  <c r="N55" i="14" s="1"/>
  <c r="O55" i="14" s="1"/>
  <c r="P55" i="14" s="1"/>
  <c r="Q55" i="14" s="1"/>
  <c r="R55" i="14" s="1"/>
  <c r="S55" i="14" s="1"/>
  <c r="T55" i="14" s="1"/>
  <c r="U55" i="14" s="1"/>
  <c r="V55" i="14" s="1"/>
  <c r="W55" i="14" s="1"/>
  <c r="X55" i="14" s="1"/>
  <c r="Y55" i="14" s="1"/>
  <c r="Z55" i="14" s="1"/>
  <c r="AA55" i="14" s="1"/>
  <c r="AB55" i="14" s="1"/>
  <c r="AC55" i="14" s="1"/>
  <c r="AD55" i="14" s="1"/>
  <c r="AE55" i="14" s="1"/>
  <c r="AF55" i="14" s="1"/>
  <c r="AG55" i="14" s="1"/>
  <c r="AH55" i="14" s="1"/>
  <c r="AI55" i="14" s="1"/>
  <c r="AJ55" i="14" s="1"/>
  <c r="AK55" i="14" s="1"/>
  <c r="H56" i="14"/>
  <c r="I56" i="14" s="1"/>
  <c r="J56" i="14" s="1"/>
  <c r="K56" i="14" s="1"/>
  <c r="L56" i="14" s="1"/>
  <c r="M56" i="14" s="1"/>
  <c r="N56" i="14" s="1"/>
  <c r="O56" i="14" s="1"/>
  <c r="P56" i="14" s="1"/>
  <c r="Q56" i="14" s="1"/>
  <c r="R56" i="14" s="1"/>
  <c r="S56" i="14" s="1"/>
  <c r="T56" i="14" s="1"/>
  <c r="U56" i="14" s="1"/>
  <c r="V56" i="14" s="1"/>
  <c r="W56" i="14" s="1"/>
  <c r="X56" i="14" s="1"/>
  <c r="Y56" i="14" s="1"/>
  <c r="Z56" i="14" s="1"/>
  <c r="AA56" i="14" s="1"/>
  <c r="AB56" i="14" s="1"/>
  <c r="AC56" i="14" s="1"/>
  <c r="AD56" i="14" s="1"/>
  <c r="AE56" i="14" s="1"/>
  <c r="AF56" i="14" s="1"/>
  <c r="AG56" i="14" s="1"/>
  <c r="AH56" i="14" s="1"/>
  <c r="AI56" i="14" s="1"/>
  <c r="AJ56" i="14" s="1"/>
  <c r="AK56" i="14" s="1"/>
  <c r="H57" i="14"/>
  <c r="I57" i="14" s="1"/>
  <c r="J57" i="14" s="1"/>
  <c r="K57" i="14" s="1"/>
  <c r="L57" i="14" s="1"/>
  <c r="M57" i="14" s="1"/>
  <c r="N57" i="14" s="1"/>
  <c r="O57" i="14" s="1"/>
  <c r="P57" i="14" s="1"/>
  <c r="Q57" i="14" s="1"/>
  <c r="R57" i="14" s="1"/>
  <c r="S57" i="14" s="1"/>
  <c r="T57" i="14" s="1"/>
  <c r="U57" i="14" s="1"/>
  <c r="V57" i="14" s="1"/>
  <c r="W57" i="14" s="1"/>
  <c r="X57" i="14" s="1"/>
  <c r="Y57" i="14" s="1"/>
  <c r="Z57" i="14" s="1"/>
  <c r="AA57" i="14" s="1"/>
  <c r="AB57" i="14" s="1"/>
  <c r="AC57" i="14" s="1"/>
  <c r="AD57" i="14" s="1"/>
  <c r="AE57" i="14" s="1"/>
  <c r="AF57" i="14" s="1"/>
  <c r="AG57" i="14" s="1"/>
  <c r="AH57" i="14" s="1"/>
  <c r="AI57" i="14" s="1"/>
  <c r="AJ57" i="14" s="1"/>
  <c r="AK57" i="14" s="1"/>
  <c r="H58" i="14"/>
  <c r="I58" i="14" s="1"/>
  <c r="J58" i="14" s="1"/>
  <c r="K58" i="14" s="1"/>
  <c r="L58" i="14" s="1"/>
  <c r="M58" i="14" s="1"/>
  <c r="N58" i="14" s="1"/>
  <c r="O58" i="14" s="1"/>
  <c r="P58" i="14" s="1"/>
  <c r="Q58" i="14" s="1"/>
  <c r="R58" i="14" s="1"/>
  <c r="S58" i="14" s="1"/>
  <c r="T58" i="14" s="1"/>
  <c r="U58" i="14" s="1"/>
  <c r="V58" i="14" s="1"/>
  <c r="W58" i="14" s="1"/>
  <c r="X58" i="14" s="1"/>
  <c r="Y58" i="14" s="1"/>
  <c r="Z58" i="14" s="1"/>
  <c r="AA58" i="14" s="1"/>
  <c r="AB58" i="14" s="1"/>
  <c r="AC58" i="14" s="1"/>
  <c r="AD58" i="14" s="1"/>
  <c r="AE58" i="14" s="1"/>
  <c r="AF58" i="14" s="1"/>
  <c r="AG58" i="14" s="1"/>
  <c r="AH58" i="14" s="1"/>
  <c r="AI58" i="14" s="1"/>
  <c r="AJ58" i="14" s="1"/>
  <c r="AK58" i="14" s="1"/>
  <c r="H59" i="14"/>
  <c r="I59" i="14" s="1"/>
  <c r="J59" i="14" s="1"/>
  <c r="K59" i="14" s="1"/>
  <c r="L59" i="14" s="1"/>
  <c r="M59" i="14" s="1"/>
  <c r="N59" i="14" s="1"/>
  <c r="O59" i="14" s="1"/>
  <c r="P59" i="14" s="1"/>
  <c r="Q59" i="14" s="1"/>
  <c r="R59" i="14" s="1"/>
  <c r="S59" i="14" s="1"/>
  <c r="T59" i="14" s="1"/>
  <c r="U59" i="14" s="1"/>
  <c r="V59" i="14" s="1"/>
  <c r="W59" i="14" s="1"/>
  <c r="X59" i="14" s="1"/>
  <c r="Y59" i="14" s="1"/>
  <c r="Z59" i="14" s="1"/>
  <c r="AA59" i="14" s="1"/>
  <c r="AB59" i="14" s="1"/>
  <c r="AC59" i="14" s="1"/>
  <c r="AD59" i="14" s="1"/>
  <c r="AE59" i="14" s="1"/>
  <c r="AF59" i="14" s="1"/>
  <c r="AG59" i="14" s="1"/>
  <c r="AH59" i="14" s="1"/>
  <c r="AI59" i="14" s="1"/>
  <c r="AJ59" i="14" s="1"/>
  <c r="AK59" i="14" s="1"/>
  <c r="H60" i="14"/>
  <c r="I60" i="14" s="1"/>
  <c r="J60" i="14" s="1"/>
  <c r="K60" i="14" s="1"/>
  <c r="L60" i="14" s="1"/>
  <c r="M60" i="14" s="1"/>
  <c r="N60" i="14" s="1"/>
  <c r="O60" i="14" s="1"/>
  <c r="P60" i="14" s="1"/>
  <c r="Q60" i="14" s="1"/>
  <c r="R60" i="14" s="1"/>
  <c r="S60" i="14" s="1"/>
  <c r="T60" i="14" s="1"/>
  <c r="U60" i="14" s="1"/>
  <c r="V60" i="14" s="1"/>
  <c r="W60" i="14" s="1"/>
  <c r="X60" i="14" s="1"/>
  <c r="Y60" i="14" s="1"/>
  <c r="Z60" i="14" s="1"/>
  <c r="AA60" i="14" s="1"/>
  <c r="AB60" i="14" s="1"/>
  <c r="AC60" i="14" s="1"/>
  <c r="AD60" i="14" s="1"/>
  <c r="AE60" i="14" s="1"/>
  <c r="AF60" i="14" s="1"/>
  <c r="AG60" i="14" s="1"/>
  <c r="AH60" i="14" s="1"/>
  <c r="AI60" i="14" s="1"/>
  <c r="AJ60" i="14" s="1"/>
  <c r="AK60" i="14" s="1"/>
  <c r="H61" i="14"/>
  <c r="I61" i="14" s="1"/>
  <c r="J61" i="14" s="1"/>
  <c r="K61" i="14" s="1"/>
  <c r="L61" i="14" s="1"/>
  <c r="M61" i="14" s="1"/>
  <c r="N61" i="14" s="1"/>
  <c r="O61" i="14" s="1"/>
  <c r="P61" i="14" s="1"/>
  <c r="Q61" i="14" s="1"/>
  <c r="R61" i="14" s="1"/>
  <c r="S61" i="14" s="1"/>
  <c r="T61" i="14" s="1"/>
  <c r="U61" i="14" s="1"/>
  <c r="V61" i="14" s="1"/>
  <c r="W61" i="14" s="1"/>
  <c r="X61" i="14" s="1"/>
  <c r="Y61" i="14" s="1"/>
  <c r="Z61" i="14" s="1"/>
  <c r="AA61" i="14" s="1"/>
  <c r="AB61" i="14" s="1"/>
  <c r="AC61" i="14" s="1"/>
  <c r="AD61" i="14" s="1"/>
  <c r="AE61" i="14" s="1"/>
  <c r="AF61" i="14" s="1"/>
  <c r="AG61" i="14" s="1"/>
  <c r="AH61" i="14" s="1"/>
  <c r="AI61" i="14" s="1"/>
  <c r="AJ61" i="14" s="1"/>
  <c r="AK61" i="14" s="1"/>
  <c r="H62" i="14"/>
  <c r="I62" i="14" s="1"/>
  <c r="J62" i="14" s="1"/>
  <c r="K62" i="14" s="1"/>
  <c r="L62" i="14" s="1"/>
  <c r="M62" i="14" s="1"/>
  <c r="N62" i="14" s="1"/>
  <c r="O62" i="14" s="1"/>
  <c r="P62" i="14" s="1"/>
  <c r="Q62" i="14" s="1"/>
  <c r="R62" i="14" s="1"/>
  <c r="S62" i="14" s="1"/>
  <c r="T62" i="14" s="1"/>
  <c r="U62" i="14" s="1"/>
  <c r="V62" i="14" s="1"/>
  <c r="W62" i="14" s="1"/>
  <c r="X62" i="14" s="1"/>
  <c r="Y62" i="14" s="1"/>
  <c r="Z62" i="14" s="1"/>
  <c r="AA62" i="14" s="1"/>
  <c r="AB62" i="14" s="1"/>
  <c r="AC62" i="14" s="1"/>
  <c r="AD62" i="14" s="1"/>
  <c r="AE62" i="14" s="1"/>
  <c r="AF62" i="14" s="1"/>
  <c r="AG62" i="14" s="1"/>
  <c r="AH62" i="14" s="1"/>
  <c r="AI62" i="14" s="1"/>
  <c r="AJ62" i="14" s="1"/>
  <c r="AK62" i="14" s="1"/>
  <c r="H63" i="14"/>
  <c r="I63" i="14" s="1"/>
  <c r="J63" i="14" s="1"/>
  <c r="K63" i="14" s="1"/>
  <c r="L63" i="14" s="1"/>
  <c r="M63" i="14" s="1"/>
  <c r="N63" i="14" s="1"/>
  <c r="O63" i="14" s="1"/>
  <c r="P63" i="14" s="1"/>
  <c r="Q63" i="14" s="1"/>
  <c r="R63" i="14" s="1"/>
  <c r="S63" i="14" s="1"/>
  <c r="T63" i="14" s="1"/>
  <c r="U63" i="14" s="1"/>
  <c r="V63" i="14" s="1"/>
  <c r="W63" i="14" s="1"/>
  <c r="X63" i="14" s="1"/>
  <c r="Y63" i="14" s="1"/>
  <c r="Z63" i="14" s="1"/>
  <c r="AA63" i="14" s="1"/>
  <c r="AB63" i="14" s="1"/>
  <c r="AC63" i="14" s="1"/>
  <c r="AD63" i="14" s="1"/>
  <c r="AE63" i="14" s="1"/>
  <c r="AF63" i="14" s="1"/>
  <c r="AG63" i="14" s="1"/>
  <c r="AH63" i="14" s="1"/>
  <c r="AI63" i="14" s="1"/>
  <c r="AJ63" i="14" s="1"/>
  <c r="AK63" i="14" s="1"/>
  <c r="H64" i="14"/>
  <c r="I64" i="14" s="1"/>
  <c r="J64" i="14" s="1"/>
  <c r="K64" i="14" s="1"/>
  <c r="L64" i="14" s="1"/>
  <c r="M64" i="14" s="1"/>
  <c r="N64" i="14" s="1"/>
  <c r="O64" i="14" s="1"/>
  <c r="P64" i="14" s="1"/>
  <c r="Q64" i="14" s="1"/>
  <c r="R64" i="14" s="1"/>
  <c r="S64" i="14" s="1"/>
  <c r="T64" i="14" s="1"/>
  <c r="U64" i="14" s="1"/>
  <c r="V64" i="14" s="1"/>
  <c r="W64" i="14" s="1"/>
  <c r="X64" i="14" s="1"/>
  <c r="Y64" i="14" s="1"/>
  <c r="Z64" i="14" s="1"/>
  <c r="AA64" i="14" s="1"/>
  <c r="AB64" i="14" s="1"/>
  <c r="AC64" i="14" s="1"/>
  <c r="AD64" i="14" s="1"/>
  <c r="AE64" i="14" s="1"/>
  <c r="AF64" i="14" s="1"/>
  <c r="AG64" i="14" s="1"/>
  <c r="AH64" i="14" s="1"/>
  <c r="AI64" i="14" s="1"/>
  <c r="AJ64" i="14" s="1"/>
  <c r="AK64" i="14" s="1"/>
  <c r="H66" i="14"/>
  <c r="I66" i="14" s="1"/>
  <c r="J66" i="14" s="1"/>
  <c r="K66" i="14" s="1"/>
  <c r="L66" i="14" s="1"/>
  <c r="M66" i="14" s="1"/>
  <c r="N66" i="14" s="1"/>
  <c r="O66" i="14" s="1"/>
  <c r="P66" i="14" s="1"/>
  <c r="Q66" i="14" s="1"/>
  <c r="R66" i="14" s="1"/>
  <c r="S66" i="14" s="1"/>
  <c r="T66" i="14" s="1"/>
  <c r="U66" i="14" s="1"/>
  <c r="V66" i="14" s="1"/>
  <c r="W66" i="14" s="1"/>
  <c r="X66" i="14" s="1"/>
  <c r="Y66" i="14" s="1"/>
  <c r="Z66" i="14" s="1"/>
  <c r="AA66" i="14" s="1"/>
  <c r="AB66" i="14" s="1"/>
  <c r="AC66" i="14" s="1"/>
  <c r="AD66" i="14" s="1"/>
  <c r="AE66" i="14" s="1"/>
  <c r="AF66" i="14" s="1"/>
  <c r="AG66" i="14" s="1"/>
  <c r="AH66" i="14" s="1"/>
  <c r="AI66" i="14" s="1"/>
  <c r="AJ66" i="14" s="1"/>
  <c r="AK66" i="14" s="1"/>
  <c r="H67" i="14"/>
  <c r="I67" i="14" s="1"/>
  <c r="J67" i="14" s="1"/>
  <c r="K67" i="14" s="1"/>
  <c r="L67" i="14" s="1"/>
  <c r="M67" i="14" s="1"/>
  <c r="N67" i="14" s="1"/>
  <c r="O67" i="14" s="1"/>
  <c r="P67" i="14" s="1"/>
  <c r="Q67" i="14" s="1"/>
  <c r="R67" i="14" s="1"/>
  <c r="S67" i="14" s="1"/>
  <c r="T67" i="14" s="1"/>
  <c r="U67" i="14" s="1"/>
  <c r="V67" i="14" s="1"/>
  <c r="W67" i="14" s="1"/>
  <c r="X67" i="14" s="1"/>
  <c r="Y67" i="14" s="1"/>
  <c r="Z67" i="14" s="1"/>
  <c r="AA67" i="14" s="1"/>
  <c r="AB67" i="14" s="1"/>
  <c r="AC67" i="14" s="1"/>
  <c r="AD67" i="14" s="1"/>
  <c r="AE67" i="14" s="1"/>
  <c r="AF67" i="14" s="1"/>
  <c r="AG67" i="14" s="1"/>
  <c r="AH67" i="14" s="1"/>
  <c r="AI67" i="14" s="1"/>
  <c r="AJ67" i="14" s="1"/>
  <c r="AK67" i="14" s="1"/>
  <c r="H71" i="14"/>
  <c r="I71" i="14" s="1"/>
  <c r="J71" i="14" s="1"/>
  <c r="K71" i="14" s="1"/>
  <c r="L71" i="14" s="1"/>
  <c r="M71" i="14" s="1"/>
  <c r="N71" i="14" s="1"/>
  <c r="O71" i="14" s="1"/>
  <c r="P71" i="14" s="1"/>
  <c r="Q71" i="14" s="1"/>
  <c r="R71" i="14" s="1"/>
  <c r="S71" i="14" s="1"/>
  <c r="T71" i="14" s="1"/>
  <c r="U71" i="14" s="1"/>
  <c r="V71" i="14" s="1"/>
  <c r="W71" i="14" s="1"/>
  <c r="X71" i="14" s="1"/>
  <c r="Y71" i="14" s="1"/>
  <c r="Z71" i="14" s="1"/>
  <c r="AA71" i="14" s="1"/>
  <c r="AB71" i="14" s="1"/>
  <c r="AC71" i="14" s="1"/>
  <c r="AD71" i="14" s="1"/>
  <c r="AE71" i="14" s="1"/>
  <c r="AF71" i="14" s="1"/>
  <c r="AG71" i="14" s="1"/>
  <c r="AH71" i="14" s="1"/>
  <c r="AI71" i="14" s="1"/>
  <c r="AJ71" i="14" s="1"/>
  <c r="AK71" i="14" s="1"/>
  <c r="H72" i="14"/>
  <c r="I72" i="14" s="1"/>
  <c r="J72" i="14" s="1"/>
  <c r="K72" i="14" s="1"/>
  <c r="L72" i="14" s="1"/>
  <c r="M72" i="14" s="1"/>
  <c r="N72" i="14" s="1"/>
  <c r="O72" i="14" s="1"/>
  <c r="P72" i="14" s="1"/>
  <c r="Q72" i="14" s="1"/>
  <c r="R72" i="14" s="1"/>
  <c r="S72" i="14" s="1"/>
  <c r="T72" i="14" s="1"/>
  <c r="U72" i="14" s="1"/>
  <c r="V72" i="14" s="1"/>
  <c r="W72" i="14" s="1"/>
  <c r="X72" i="14" s="1"/>
  <c r="Y72" i="14" s="1"/>
  <c r="Z72" i="14" s="1"/>
  <c r="AA72" i="14" s="1"/>
  <c r="AB72" i="14" s="1"/>
  <c r="AC72" i="14" s="1"/>
  <c r="AD72" i="14" s="1"/>
  <c r="AE72" i="14" s="1"/>
  <c r="AF72" i="14" s="1"/>
  <c r="AG72" i="14" s="1"/>
  <c r="AH72" i="14" s="1"/>
  <c r="AI72" i="14" s="1"/>
  <c r="AJ72" i="14" s="1"/>
  <c r="AK72" i="14" s="1"/>
  <c r="H54" i="14"/>
  <c r="I54" i="14" s="1"/>
  <c r="J54" i="14" s="1"/>
  <c r="K54" i="14" s="1"/>
  <c r="L54" i="14" s="1"/>
  <c r="M54" i="14" s="1"/>
  <c r="N54" i="14" s="1"/>
  <c r="O54" i="14" s="1"/>
  <c r="P54" i="14" s="1"/>
  <c r="Q54" i="14" s="1"/>
  <c r="R54" i="14" s="1"/>
  <c r="S54" i="14" s="1"/>
  <c r="T54" i="14" s="1"/>
  <c r="U54" i="14" s="1"/>
  <c r="V54" i="14" s="1"/>
  <c r="W54" i="14" s="1"/>
  <c r="X54" i="14" s="1"/>
  <c r="Y54" i="14" s="1"/>
  <c r="Z54" i="14" s="1"/>
  <c r="AA54" i="14" s="1"/>
  <c r="AB54" i="14" s="1"/>
  <c r="AC54" i="14" s="1"/>
  <c r="AD54" i="14" s="1"/>
  <c r="AE54" i="14" s="1"/>
  <c r="AF54" i="14" s="1"/>
  <c r="AG54" i="14" s="1"/>
  <c r="AH54" i="14" s="1"/>
  <c r="AI54" i="14" s="1"/>
  <c r="AJ54" i="14" s="1"/>
  <c r="AK54" i="14" s="1"/>
  <c r="H32" i="14"/>
  <c r="I32" i="14" s="1"/>
  <c r="J32" i="14" s="1"/>
  <c r="K32" i="14" s="1"/>
  <c r="L32" i="14" s="1"/>
  <c r="M32" i="14" s="1"/>
  <c r="N32" i="14" s="1"/>
  <c r="O32" i="14" s="1"/>
  <c r="P32" i="14" s="1"/>
  <c r="Q32" i="14" s="1"/>
  <c r="R32" i="14" s="1"/>
  <c r="S32" i="14" s="1"/>
  <c r="T32" i="14" s="1"/>
  <c r="U32" i="14" s="1"/>
  <c r="V32" i="14" s="1"/>
  <c r="W32" i="14" s="1"/>
  <c r="X32" i="14" s="1"/>
  <c r="Y32" i="14" s="1"/>
  <c r="Z32" i="14" s="1"/>
  <c r="AA32" i="14" s="1"/>
  <c r="AB32" i="14" s="1"/>
  <c r="AC32" i="14" s="1"/>
  <c r="AD32" i="14" s="1"/>
  <c r="AE32" i="14" s="1"/>
  <c r="AF32" i="14" s="1"/>
  <c r="AG32" i="14" s="1"/>
  <c r="AH32" i="14" s="1"/>
  <c r="AI32" i="14" s="1"/>
  <c r="AJ32" i="14" s="1"/>
  <c r="AK32" i="14" s="1"/>
  <c r="F42" i="14" l="1"/>
  <c r="F45" i="14" l="1"/>
  <c r="F44" i="14"/>
  <c r="F43" i="14"/>
  <c r="G20" i="13" l="1"/>
  <c r="F26" i="14" l="1"/>
  <c r="F13" i="14"/>
  <c r="B5" i="7" l="1"/>
  <c r="G65" i="14"/>
  <c r="G19" i="5"/>
  <c r="H19" i="5" s="1"/>
  <c r="G18" i="5"/>
  <c r="H18" i="5" s="1"/>
  <c r="G13" i="5"/>
  <c r="H13" i="5" s="1"/>
  <c r="G12" i="5"/>
  <c r="H12" i="5" s="1"/>
  <c r="G63" i="15"/>
  <c r="G62" i="15"/>
  <c r="G61" i="15"/>
  <c r="G60" i="15"/>
  <c r="G59" i="15"/>
  <c r="G58" i="15"/>
  <c r="G57" i="15"/>
  <c r="G56" i="15"/>
  <c r="G54" i="15"/>
  <c r="A54" i="15"/>
  <c r="A55" i="15" s="1"/>
  <c r="A56" i="15" s="1"/>
  <c r="A57" i="15" s="1"/>
  <c r="A58" i="15" s="1"/>
  <c r="A59" i="15" s="1"/>
  <c r="A60" i="15" s="1"/>
  <c r="A61" i="15" s="1"/>
  <c r="A62" i="15" s="1"/>
  <c r="A63" i="15" s="1"/>
  <c r="C6" i="15"/>
  <c r="C7" i="15"/>
  <c r="C8" i="15"/>
  <c r="C9" i="15"/>
  <c r="C10" i="15"/>
  <c r="C11" i="15"/>
  <c r="C12" i="15"/>
  <c r="C13" i="15"/>
  <c r="C5" i="15"/>
  <c r="C23" i="15"/>
  <c r="C24" i="15"/>
  <c r="C26" i="15"/>
  <c r="C27" i="15"/>
  <c r="C28" i="15"/>
  <c r="C29" i="15"/>
  <c r="C22" i="15"/>
  <c r="G50" i="15"/>
  <c r="G49" i="15"/>
  <c r="G48" i="15"/>
  <c r="G47" i="15"/>
  <c r="G46" i="15"/>
  <c r="G45" i="15"/>
  <c r="A41" i="15"/>
  <c r="A42" i="15" s="1"/>
  <c r="A43" i="15" s="1"/>
  <c r="A44" i="15" s="1"/>
  <c r="A45" i="15" s="1"/>
  <c r="A46" i="15" s="1"/>
  <c r="A47" i="15" s="1"/>
  <c r="A48" i="15" s="1"/>
  <c r="A49" i="15" s="1"/>
  <c r="A50" i="15" s="1"/>
  <c r="A22" i="15"/>
  <c r="A23" i="15" s="1"/>
  <c r="A24" i="15" s="1"/>
  <c r="A25" i="15" s="1"/>
  <c r="A26" i="15" s="1"/>
  <c r="A27" i="15" s="1"/>
  <c r="A28" i="15" s="1"/>
  <c r="A29" i="15" s="1"/>
  <c r="A30" i="15" s="1"/>
  <c r="A31" i="15" s="1"/>
  <c r="A32" i="15" s="1"/>
  <c r="A33" i="15" s="1"/>
  <c r="A34" i="15" s="1"/>
  <c r="A35" i="15" s="1"/>
  <c r="A5" i="15"/>
  <c r="A6" i="15" s="1"/>
  <c r="A7" i="15" s="1"/>
  <c r="A8" i="15" s="1"/>
  <c r="A9" i="15" s="1"/>
  <c r="A10" i="15" s="1"/>
  <c r="A11" i="15" s="1"/>
  <c r="A12" i="15" s="1"/>
  <c r="A13" i="15" s="1"/>
  <c r="A14" i="15" s="1"/>
  <c r="A15" i="15" s="1"/>
  <c r="A16" i="15" s="1"/>
  <c r="A17" i="15" s="1"/>
  <c r="A18" i="15" s="1"/>
  <c r="F72" i="14"/>
  <c r="F71" i="14"/>
  <c r="F67" i="14"/>
  <c r="F66" i="14"/>
  <c r="F64" i="14"/>
  <c r="F63" i="14"/>
  <c r="F62" i="14"/>
  <c r="F61" i="14"/>
  <c r="F60" i="14"/>
  <c r="F59" i="14"/>
  <c r="F58" i="14"/>
  <c r="F57" i="14"/>
  <c r="F56" i="14"/>
  <c r="F55" i="14"/>
  <c r="F54" i="14"/>
  <c r="F33" i="14"/>
  <c r="F34" i="14"/>
  <c r="F35" i="14"/>
  <c r="F36" i="14"/>
  <c r="F37" i="14"/>
  <c r="F38" i="14"/>
  <c r="F39" i="14"/>
  <c r="F40" i="14"/>
  <c r="F41" i="14"/>
  <c r="F46" i="14"/>
  <c r="F47" i="14"/>
  <c r="F50" i="14"/>
  <c r="F32" i="14"/>
  <c r="F27" i="14"/>
  <c r="F20" i="14"/>
  <c r="F19" i="14"/>
  <c r="F18" i="14"/>
  <c r="F6" i="14"/>
  <c r="F7" i="14"/>
  <c r="F8" i="14"/>
  <c r="F9" i="14"/>
  <c r="F14" i="14"/>
  <c r="F5" i="14"/>
  <c r="H42" i="15" l="1"/>
  <c r="H65" i="14"/>
  <c r="I65" i="14" s="1"/>
  <c r="J65" i="14" s="1"/>
  <c r="K65" i="14" s="1"/>
  <c r="L65" i="14" s="1"/>
  <c r="M65" i="14" s="1"/>
  <c r="N65" i="14" s="1"/>
  <c r="O65" i="14" s="1"/>
  <c r="P65" i="14" s="1"/>
  <c r="Q65" i="14" s="1"/>
  <c r="R65" i="14" s="1"/>
  <c r="S65" i="14" s="1"/>
  <c r="T65" i="14" s="1"/>
  <c r="U65" i="14" s="1"/>
  <c r="V65" i="14" s="1"/>
  <c r="W65" i="14" s="1"/>
  <c r="X65" i="14" s="1"/>
  <c r="Y65" i="14" s="1"/>
  <c r="Z65" i="14" s="1"/>
  <c r="AA65" i="14" s="1"/>
  <c r="AB65" i="14" s="1"/>
  <c r="AC65" i="14" s="1"/>
  <c r="AD65" i="14" s="1"/>
  <c r="AE65" i="14" s="1"/>
  <c r="AF65" i="14" s="1"/>
  <c r="AG65" i="14" s="1"/>
  <c r="AH65" i="14" s="1"/>
  <c r="AI65" i="14" s="1"/>
  <c r="AJ65" i="14" s="1"/>
  <c r="AK65" i="14" s="1"/>
  <c r="AK73" i="14" s="1"/>
  <c r="AQ13" i="5" s="1"/>
  <c r="G73" i="14"/>
  <c r="M13" i="5" s="1"/>
  <c r="G44" i="15"/>
  <c r="G43" i="15"/>
  <c r="G41" i="15"/>
  <c r="I33" i="15" l="1"/>
  <c r="I32" i="15"/>
  <c r="I34" i="15"/>
  <c r="I31" i="15"/>
  <c r="I17" i="15"/>
  <c r="I16" i="15"/>
  <c r="I15" i="15"/>
  <c r="I14" i="15"/>
  <c r="L73" i="14"/>
  <c r="R13" i="5" s="1"/>
  <c r="AC73" i="14"/>
  <c r="AI13" i="5" s="1"/>
  <c r="P73" i="14"/>
  <c r="V13" i="5" s="1"/>
  <c r="Q73" i="14"/>
  <c r="W13" i="5" s="1"/>
  <c r="AJ73" i="14"/>
  <c r="AP13" i="5" s="1"/>
  <c r="U73" i="14"/>
  <c r="AA13" i="5" s="1"/>
  <c r="W73" i="14"/>
  <c r="AC13" i="5" s="1"/>
  <c r="Y73" i="14"/>
  <c r="AE13" i="5" s="1"/>
  <c r="AI73" i="14"/>
  <c r="AO13" i="5" s="1"/>
  <c r="AG73" i="14"/>
  <c r="AM13" i="5" s="1"/>
  <c r="H73" i="14"/>
  <c r="N13" i="5" s="1"/>
  <c r="K13" i="5" s="1"/>
  <c r="R73" i="14"/>
  <c r="X13" i="5" s="1"/>
  <c r="M73" i="14"/>
  <c r="S13" i="5" s="1"/>
  <c r="T73" i="14"/>
  <c r="Z13" i="5" s="1"/>
  <c r="V73" i="14"/>
  <c r="AB13" i="5" s="1"/>
  <c r="AH73" i="14"/>
  <c r="AN13" i="5" s="1"/>
  <c r="J73" i="14"/>
  <c r="P13" i="5" s="1"/>
  <c r="AE73" i="14"/>
  <c r="AK13" i="5" s="1"/>
  <c r="O73" i="14"/>
  <c r="U13" i="5" s="1"/>
  <c r="AD73" i="14"/>
  <c r="AJ13" i="5" s="1"/>
  <c r="AA73" i="14"/>
  <c r="AG13" i="5" s="1"/>
  <c r="AB73" i="14"/>
  <c r="AH13" i="5" s="1"/>
  <c r="I73" i="14"/>
  <c r="O13" i="5" s="1"/>
  <c r="F65" i="14"/>
  <c r="Z73" i="14"/>
  <c r="AF13" i="5" s="1"/>
  <c r="K73" i="14"/>
  <c r="Q13" i="5" s="1"/>
  <c r="N73" i="14"/>
  <c r="T13" i="5" s="1"/>
  <c r="AF73" i="14"/>
  <c r="AL13" i="5" s="1"/>
  <c r="S73" i="14"/>
  <c r="Y13" i="5" s="1"/>
  <c r="X73" i="14"/>
  <c r="AD13" i="5" s="1"/>
  <c r="J34" i="15" l="1"/>
  <c r="J31" i="15"/>
  <c r="J33" i="15"/>
  <c r="J32" i="15"/>
  <c r="J17" i="15"/>
  <c r="J16" i="15"/>
  <c r="J15" i="15"/>
  <c r="J14" i="15"/>
  <c r="F73" i="14"/>
  <c r="H51" i="14"/>
  <c r="N13" i="7" s="1"/>
  <c r="I51" i="14"/>
  <c r="O13" i="7" s="1"/>
  <c r="J51" i="14"/>
  <c r="P13" i="7" s="1"/>
  <c r="K51" i="14"/>
  <c r="Q13" i="7" s="1"/>
  <c r="L51" i="14"/>
  <c r="R13" i="7" s="1"/>
  <c r="M51" i="14"/>
  <c r="S13" i="7" s="1"/>
  <c r="N51" i="14"/>
  <c r="T13" i="7" s="1"/>
  <c r="O51" i="14"/>
  <c r="U13" i="7" s="1"/>
  <c r="P51" i="14"/>
  <c r="V13" i="7" s="1"/>
  <c r="Q51" i="14"/>
  <c r="W13" i="7" s="1"/>
  <c r="R51" i="14"/>
  <c r="X13" i="7" s="1"/>
  <c r="S51" i="14"/>
  <c r="Y13" i="7" s="1"/>
  <c r="T51" i="14"/>
  <c r="Z13" i="7" s="1"/>
  <c r="U51" i="14"/>
  <c r="AA13" i="7" s="1"/>
  <c r="V51" i="14"/>
  <c r="AB13" i="7" s="1"/>
  <c r="W51" i="14"/>
  <c r="AC13" i="7" s="1"/>
  <c r="X51" i="14"/>
  <c r="AD13" i="7" s="1"/>
  <c r="Y51" i="14"/>
  <c r="AE13" i="7" s="1"/>
  <c r="Z51" i="14"/>
  <c r="AF13" i="7" s="1"/>
  <c r="AA51" i="14"/>
  <c r="AG13" i="7" s="1"/>
  <c r="AB51" i="14"/>
  <c r="AH13" i="7" s="1"/>
  <c r="AC51" i="14"/>
  <c r="AI13" i="7" s="1"/>
  <c r="AD51" i="14"/>
  <c r="AJ13" i="7" s="1"/>
  <c r="AE51" i="14"/>
  <c r="AK13" i="7" s="1"/>
  <c r="AF51" i="14"/>
  <c r="AL13" i="7" s="1"/>
  <c r="AG51" i="14"/>
  <c r="AM13" i="7" s="1"/>
  <c r="AH51" i="14"/>
  <c r="AN13" i="7" s="1"/>
  <c r="AI51" i="14"/>
  <c r="AO13" i="7" s="1"/>
  <c r="AJ51" i="14"/>
  <c r="AP13" i="7" s="1"/>
  <c r="AK51" i="14"/>
  <c r="AQ13" i="7" s="1"/>
  <c r="G51" i="14"/>
  <c r="M13" i="7" s="1"/>
  <c r="K13" i="7" s="1"/>
  <c r="K33" i="15" l="1"/>
  <c r="K32" i="15"/>
  <c r="K34" i="15"/>
  <c r="K31" i="15"/>
  <c r="K15" i="15"/>
  <c r="K17" i="15"/>
  <c r="K16" i="15"/>
  <c r="K14" i="15"/>
  <c r="F51" i="14"/>
  <c r="AK28" i="14"/>
  <c r="AQ12" i="5" s="1"/>
  <c r="AQ15" i="5" s="1"/>
  <c r="AJ28" i="14"/>
  <c r="AP12" i="5" s="1"/>
  <c r="AP15" i="5" s="1"/>
  <c r="AI28" i="14"/>
  <c r="AO12" i="5" s="1"/>
  <c r="AO15" i="5" s="1"/>
  <c r="AH28" i="14"/>
  <c r="AN12" i="5" s="1"/>
  <c r="AN15" i="5" s="1"/>
  <c r="AG28" i="14"/>
  <c r="AM12" i="5" s="1"/>
  <c r="AM15" i="5" s="1"/>
  <c r="AF28" i="14"/>
  <c r="AL12" i="5" s="1"/>
  <c r="AL15" i="5" s="1"/>
  <c r="AE28" i="14"/>
  <c r="AK12" i="5" s="1"/>
  <c r="AK15" i="5" s="1"/>
  <c r="AD28" i="14"/>
  <c r="AJ12" i="5" s="1"/>
  <c r="AJ15" i="5" s="1"/>
  <c r="AC28" i="14"/>
  <c r="AI12" i="5" s="1"/>
  <c r="AI15" i="5" s="1"/>
  <c r="AB28" i="14"/>
  <c r="AH12" i="5" s="1"/>
  <c r="AH15" i="5" s="1"/>
  <c r="AA28" i="14"/>
  <c r="AG12" i="5" s="1"/>
  <c r="AG15" i="5" s="1"/>
  <c r="Z28" i="14"/>
  <c r="AF12" i="5" s="1"/>
  <c r="AF15" i="5" s="1"/>
  <c r="Y28" i="14"/>
  <c r="AE12" i="5" s="1"/>
  <c r="AE15" i="5" s="1"/>
  <c r="X28" i="14"/>
  <c r="AD12" i="5" s="1"/>
  <c r="AD15" i="5" s="1"/>
  <c r="W28" i="14"/>
  <c r="AC12" i="5" s="1"/>
  <c r="AC15" i="5" s="1"/>
  <c r="V28" i="14"/>
  <c r="AB12" i="5" s="1"/>
  <c r="AB15" i="5" s="1"/>
  <c r="U28" i="14"/>
  <c r="AA12" i="5" s="1"/>
  <c r="AA15" i="5" s="1"/>
  <c r="T28" i="14"/>
  <c r="Z12" i="5" s="1"/>
  <c r="Z15" i="5" s="1"/>
  <c r="S28" i="14"/>
  <c r="Y12" i="5" s="1"/>
  <c r="Y15" i="5" s="1"/>
  <c r="R28" i="14"/>
  <c r="X12" i="5" s="1"/>
  <c r="X15" i="5" s="1"/>
  <c r="Q28" i="14"/>
  <c r="W12" i="5" s="1"/>
  <c r="W15" i="5" s="1"/>
  <c r="P28" i="14"/>
  <c r="V12" i="5" s="1"/>
  <c r="V15" i="5" s="1"/>
  <c r="O28" i="14"/>
  <c r="U12" i="5" s="1"/>
  <c r="U15" i="5" s="1"/>
  <c r="N28" i="14"/>
  <c r="T12" i="5" s="1"/>
  <c r="T15" i="5" s="1"/>
  <c r="M28" i="14"/>
  <c r="S12" i="5" s="1"/>
  <c r="S15" i="5" s="1"/>
  <c r="L28" i="14"/>
  <c r="R12" i="5" s="1"/>
  <c r="R15" i="5" s="1"/>
  <c r="K28" i="14"/>
  <c r="Q12" i="5" s="1"/>
  <c r="Q15" i="5" s="1"/>
  <c r="J28" i="14"/>
  <c r="P12" i="5" s="1"/>
  <c r="P15" i="5" s="1"/>
  <c r="I28" i="14"/>
  <c r="O12" i="5" s="1"/>
  <c r="O15" i="5" s="1"/>
  <c r="H28" i="14"/>
  <c r="N12" i="5" s="1"/>
  <c r="N15" i="5" s="1"/>
  <c r="G28" i="14"/>
  <c r="M12" i="5" s="1"/>
  <c r="A18" i="14"/>
  <c r="A19" i="14" s="1"/>
  <c r="A20" i="14" s="1"/>
  <c r="A5" i="14"/>
  <c r="A6" i="14" s="1"/>
  <c r="A7" i="14" s="1"/>
  <c r="A8" i="14" s="1"/>
  <c r="A9" i="14" s="1"/>
  <c r="A10" i="14" s="1"/>
  <c r="A11" i="14" s="1"/>
  <c r="A12" i="14" s="1"/>
  <c r="A13" i="14" s="1"/>
  <c r="A14" i="14" s="1"/>
  <c r="H15" i="14"/>
  <c r="N12" i="7" s="1"/>
  <c r="N15" i="7" s="1"/>
  <c r="I15" i="14"/>
  <c r="O12" i="7" s="1"/>
  <c r="O15" i="7" s="1"/>
  <c r="J15" i="14"/>
  <c r="P12" i="7" s="1"/>
  <c r="P15" i="7" s="1"/>
  <c r="K15" i="14"/>
  <c r="Q12" i="7" s="1"/>
  <c r="Q15" i="7" s="1"/>
  <c r="L15" i="14"/>
  <c r="R12" i="7" s="1"/>
  <c r="R15" i="7" s="1"/>
  <c r="M15" i="14"/>
  <c r="S12" i="7" s="1"/>
  <c r="S15" i="7" s="1"/>
  <c r="N15" i="14"/>
  <c r="T12" i="7" s="1"/>
  <c r="T15" i="7" s="1"/>
  <c r="O15" i="14"/>
  <c r="U12" i="7" s="1"/>
  <c r="U15" i="7" s="1"/>
  <c r="P15" i="14"/>
  <c r="V12" i="7" s="1"/>
  <c r="V15" i="7" s="1"/>
  <c r="Q15" i="14"/>
  <c r="W12" i="7" s="1"/>
  <c r="W15" i="7" s="1"/>
  <c r="R15" i="14"/>
  <c r="X12" i="7" s="1"/>
  <c r="X15" i="7" s="1"/>
  <c r="S15" i="14"/>
  <c r="Y12" i="7" s="1"/>
  <c r="Y15" i="7" s="1"/>
  <c r="T15" i="14"/>
  <c r="Z12" i="7" s="1"/>
  <c r="Z15" i="7" s="1"/>
  <c r="U15" i="14"/>
  <c r="AA12" i="7" s="1"/>
  <c r="AA15" i="7" s="1"/>
  <c r="V15" i="14"/>
  <c r="AB12" i="7" s="1"/>
  <c r="AB15" i="7" s="1"/>
  <c r="W15" i="14"/>
  <c r="AC12" i="7" s="1"/>
  <c r="AC15" i="7" s="1"/>
  <c r="X15" i="14"/>
  <c r="AD12" i="7" s="1"/>
  <c r="AD15" i="7" s="1"/>
  <c r="Y15" i="14"/>
  <c r="AE12" i="7" s="1"/>
  <c r="AE15" i="7" s="1"/>
  <c r="Z15" i="14"/>
  <c r="AF12" i="7" s="1"/>
  <c r="AF15" i="7" s="1"/>
  <c r="AA15" i="14"/>
  <c r="AG12" i="7" s="1"/>
  <c r="AG15" i="7" s="1"/>
  <c r="AB15" i="14"/>
  <c r="AH12" i="7" s="1"/>
  <c r="AH15" i="7" s="1"/>
  <c r="AC15" i="14"/>
  <c r="AI12" i="7" s="1"/>
  <c r="AI15" i="7" s="1"/>
  <c r="AD15" i="14"/>
  <c r="AJ12" i="7" s="1"/>
  <c r="AJ15" i="7" s="1"/>
  <c r="AE15" i="14"/>
  <c r="AK12" i="7" s="1"/>
  <c r="AK15" i="7" s="1"/>
  <c r="AF15" i="14"/>
  <c r="AL12" i="7" s="1"/>
  <c r="AL15" i="7" s="1"/>
  <c r="AG15" i="14"/>
  <c r="AM12" i="7" s="1"/>
  <c r="AM15" i="7" s="1"/>
  <c r="AH15" i="14"/>
  <c r="AN12" i="7" s="1"/>
  <c r="AN15" i="7" s="1"/>
  <c r="AI15" i="14"/>
  <c r="AO12" i="7" s="1"/>
  <c r="AO15" i="7" s="1"/>
  <c r="AJ15" i="14"/>
  <c r="AP12" i="7" s="1"/>
  <c r="AP15" i="7" s="1"/>
  <c r="AK15" i="14"/>
  <c r="AQ12" i="7" s="1"/>
  <c r="AQ15" i="7" s="1"/>
  <c r="G15" i="14"/>
  <c r="M15" i="5" l="1"/>
  <c r="K15" i="5" s="1"/>
  <c r="K12" i="5"/>
  <c r="M15" i="7"/>
  <c r="K15" i="7" s="1"/>
  <c r="M12" i="7"/>
  <c r="K12" i="7" s="1"/>
  <c r="L31" i="15"/>
  <c r="L34" i="15"/>
  <c r="L33" i="15"/>
  <c r="L32" i="15"/>
  <c r="L17" i="15"/>
  <c r="L16" i="15"/>
  <c r="L15" i="15"/>
  <c r="L14" i="15"/>
  <c r="A21" i="14"/>
  <c r="A22" i="14" s="1"/>
  <c r="A23" i="14" s="1"/>
  <c r="A24" i="14" s="1"/>
  <c r="A25" i="14" s="1"/>
  <c r="A26" i="14" s="1"/>
  <c r="A27" i="14" s="1"/>
  <c r="F28" i="14"/>
  <c r="F15" i="14"/>
  <c r="A61" i="13"/>
  <c r="A62" i="13" s="1"/>
  <c r="A63" i="13" s="1"/>
  <c r="A64" i="13" s="1"/>
  <c r="A65" i="13" s="1"/>
  <c r="A66" i="13" s="1"/>
  <c r="A67" i="13" s="1"/>
  <c r="A68" i="13" s="1"/>
  <c r="A69" i="13" s="1"/>
  <c r="A70" i="13" s="1"/>
  <c r="A71" i="13" s="1"/>
  <c r="A72" i="13" s="1"/>
  <c r="A73" i="13" s="1"/>
  <c r="A74" i="13" s="1"/>
  <c r="A75" i="13" s="1"/>
  <c r="A44" i="13"/>
  <c r="A45" i="13" s="1"/>
  <c r="A46" i="13" s="1"/>
  <c r="A47" i="13" s="1"/>
  <c r="A48" i="13" s="1"/>
  <c r="A49" i="13" s="1"/>
  <c r="A50" i="13" s="1"/>
  <c r="A51" i="13" s="1"/>
  <c r="A52" i="13" s="1"/>
  <c r="A23" i="13"/>
  <c r="A24" i="13" s="1"/>
  <c r="A25" i="13" s="1"/>
  <c r="A26" i="13" s="1"/>
  <c r="A27" i="13" s="1"/>
  <c r="A28" i="13" s="1"/>
  <c r="A29" i="13" s="1"/>
  <c r="A30" i="13" s="1"/>
  <c r="A31" i="13" s="1"/>
  <c r="A32" i="13" s="1"/>
  <c r="A33" i="13" s="1"/>
  <c r="A34" i="13" s="1"/>
  <c r="A35" i="13" s="1"/>
  <c r="A36" i="13" s="1"/>
  <c r="A6" i="13"/>
  <c r="A7" i="13" s="1"/>
  <c r="A8" i="13" s="1"/>
  <c r="A9" i="13" s="1"/>
  <c r="A10" i="13" s="1"/>
  <c r="A11" i="13" s="1"/>
  <c r="A12" i="13" s="1"/>
  <c r="A13" i="13" s="1"/>
  <c r="A14" i="13" s="1"/>
  <c r="A15" i="13" s="1"/>
  <c r="A16" i="13" s="1"/>
  <c r="A17" i="13" s="1"/>
  <c r="A18" i="13" s="1"/>
  <c r="A19" i="13" s="1"/>
  <c r="M33" i="15" l="1"/>
  <c r="M32" i="15"/>
  <c r="M34" i="15"/>
  <c r="M31" i="15"/>
  <c r="M17" i="15"/>
  <c r="M16" i="15"/>
  <c r="M15" i="15"/>
  <c r="M14" i="15"/>
  <c r="A53" i="13"/>
  <c r="A54" i="13" s="1"/>
  <c r="A55" i="13" s="1"/>
  <c r="A56" i="13" s="1"/>
  <c r="A57" i="13" s="1"/>
  <c r="G37" i="13"/>
  <c r="H55" i="15" l="1"/>
  <c r="H64" i="15" s="1"/>
  <c r="M19" i="5" s="1"/>
  <c r="G39" i="13"/>
  <c r="N34" i="15"/>
  <c r="N31" i="15"/>
  <c r="N33" i="15"/>
  <c r="N32" i="15"/>
  <c r="N17" i="15"/>
  <c r="N16" i="15"/>
  <c r="N15" i="15"/>
  <c r="N14" i="15"/>
  <c r="I2" i="13"/>
  <c r="O33" i="15" l="1"/>
  <c r="O32" i="15"/>
  <c r="O34" i="15"/>
  <c r="O31" i="15"/>
  <c r="O17" i="15"/>
  <c r="O16" i="15"/>
  <c r="O15" i="15"/>
  <c r="O14" i="15"/>
  <c r="H30" i="15"/>
  <c r="H24" i="15"/>
  <c r="H35" i="15"/>
  <c r="H23" i="15"/>
  <c r="H27" i="15"/>
  <c r="H26" i="15"/>
  <c r="H22" i="15"/>
  <c r="H29" i="15"/>
  <c r="H28" i="15"/>
  <c r="H25" i="15"/>
  <c r="J2" i="13"/>
  <c r="I6" i="13"/>
  <c r="J6" i="13" l="1"/>
  <c r="K6" i="13" s="1"/>
  <c r="L6" i="13" s="1"/>
  <c r="M6" i="13" s="1"/>
  <c r="N6" i="13" s="1"/>
  <c r="O6" i="13" s="1"/>
  <c r="P6" i="13" s="1"/>
  <c r="Q6" i="13" s="1"/>
  <c r="R6" i="13" s="1"/>
  <c r="S6" i="13" s="1"/>
  <c r="T6" i="13" s="1"/>
  <c r="U6" i="13" s="1"/>
  <c r="V6" i="13" s="1"/>
  <c r="W6" i="13" s="1"/>
  <c r="X6" i="13" s="1"/>
  <c r="Y6" i="13" s="1"/>
  <c r="Z6" i="13" s="1"/>
  <c r="AA6" i="13" s="1"/>
  <c r="AB6" i="13" s="1"/>
  <c r="AC6" i="13" s="1"/>
  <c r="AD6" i="13" s="1"/>
  <c r="AE6" i="13" s="1"/>
  <c r="AF6" i="13" s="1"/>
  <c r="AG6" i="13" s="1"/>
  <c r="AH6" i="13" s="1"/>
  <c r="AI6" i="13" s="1"/>
  <c r="AJ6" i="13" s="1"/>
  <c r="AK6" i="13" s="1"/>
  <c r="I20" i="13"/>
  <c r="P31" i="15"/>
  <c r="P34" i="15"/>
  <c r="P33" i="15"/>
  <c r="P32" i="15"/>
  <c r="P17" i="15"/>
  <c r="P16" i="15"/>
  <c r="P15" i="15"/>
  <c r="P14" i="15"/>
  <c r="H36" i="15"/>
  <c r="M18" i="5" s="1"/>
  <c r="K2" i="13"/>
  <c r="I55" i="15"/>
  <c r="I37" i="13"/>
  <c r="I42" i="15"/>
  <c r="I51" i="15" s="1"/>
  <c r="G13" i="7"/>
  <c r="H13" i="7" s="1"/>
  <c r="I39" i="13" l="1"/>
  <c r="M20" i="5"/>
  <c r="Q33" i="15"/>
  <c r="Q32" i="15"/>
  <c r="Q34" i="15"/>
  <c r="Q31" i="15"/>
  <c r="Q17" i="15"/>
  <c r="Q16" i="15"/>
  <c r="Q15" i="15"/>
  <c r="Q14" i="15"/>
  <c r="J55" i="15"/>
  <c r="J64" i="15" s="1"/>
  <c r="O19" i="5" s="1"/>
  <c r="I64" i="15"/>
  <c r="L2" i="13"/>
  <c r="J42" i="15"/>
  <c r="J37" i="13"/>
  <c r="M22" i="5" l="1"/>
  <c r="R34" i="15"/>
  <c r="R31" i="15"/>
  <c r="R32" i="15"/>
  <c r="R33" i="15"/>
  <c r="R17" i="15"/>
  <c r="R16" i="15"/>
  <c r="R15" i="15"/>
  <c r="R14" i="15"/>
  <c r="J29" i="15"/>
  <c r="J35" i="15"/>
  <c r="K55" i="15"/>
  <c r="K64" i="15" s="1"/>
  <c r="P19" i="5" s="1"/>
  <c r="N19" i="5"/>
  <c r="I24" i="15"/>
  <c r="J23" i="15"/>
  <c r="I28" i="15"/>
  <c r="J28" i="15"/>
  <c r="I25" i="15"/>
  <c r="I22" i="15"/>
  <c r="J26" i="15"/>
  <c r="I27" i="15"/>
  <c r="I26" i="15"/>
  <c r="J22" i="15"/>
  <c r="J27" i="15"/>
  <c r="I29" i="15"/>
  <c r="I23" i="15"/>
  <c r="J24" i="15"/>
  <c r="J25" i="15"/>
  <c r="I30" i="15"/>
  <c r="J30" i="15"/>
  <c r="I35" i="15"/>
  <c r="M2" i="13"/>
  <c r="J20" i="13"/>
  <c r="K42" i="15" l="1"/>
  <c r="J39" i="13"/>
  <c r="J36" i="15"/>
  <c r="S33" i="15"/>
  <c r="S32" i="15"/>
  <c r="S34" i="15"/>
  <c r="S31" i="15"/>
  <c r="S15" i="15"/>
  <c r="S14" i="15"/>
  <c r="S17" i="15"/>
  <c r="S16" i="15"/>
  <c r="K30" i="15"/>
  <c r="K26" i="15"/>
  <c r="K23" i="15"/>
  <c r="K29" i="15"/>
  <c r="K27" i="15"/>
  <c r="I36" i="15"/>
  <c r="N18" i="5" s="1"/>
  <c r="K28" i="15"/>
  <c r="K22" i="15"/>
  <c r="K24" i="15"/>
  <c r="K25" i="15"/>
  <c r="K35" i="15"/>
  <c r="N2" i="13"/>
  <c r="K37" i="13"/>
  <c r="K20" i="13"/>
  <c r="L37" i="13"/>
  <c r="L42" i="15" l="1"/>
  <c r="K39" i="13"/>
  <c r="T31" i="15"/>
  <c r="T34" i="15"/>
  <c r="T33" i="15"/>
  <c r="T32" i="15"/>
  <c r="T17" i="15"/>
  <c r="T16" i="15"/>
  <c r="T15" i="15"/>
  <c r="T14" i="15"/>
  <c r="L55" i="15"/>
  <c r="L64" i="15" s="1"/>
  <c r="M55" i="15"/>
  <c r="M64" i="15" s="1"/>
  <c r="R19" i="5" s="1"/>
  <c r="N20" i="5"/>
  <c r="K36" i="15"/>
  <c r="P18" i="5" s="1"/>
  <c r="P20" i="5" s="1"/>
  <c r="P22" i="5" s="1"/>
  <c r="O2" i="13"/>
  <c r="L20" i="13"/>
  <c r="N22" i="5" l="1"/>
  <c r="M42" i="15"/>
  <c r="L39" i="13"/>
  <c r="U33" i="15"/>
  <c r="U32" i="15"/>
  <c r="U34" i="15"/>
  <c r="U31" i="15"/>
  <c r="U17" i="15"/>
  <c r="U16" i="15"/>
  <c r="U15" i="15"/>
  <c r="U14" i="15"/>
  <c r="M26" i="15"/>
  <c r="L23" i="15"/>
  <c r="Q19" i="5"/>
  <c r="L26" i="15"/>
  <c r="M28" i="15"/>
  <c r="M22" i="15"/>
  <c r="L24" i="15"/>
  <c r="L28" i="15"/>
  <c r="M27" i="15"/>
  <c r="L22" i="15"/>
  <c r="L29" i="15"/>
  <c r="M29" i="15"/>
  <c r="L25" i="15"/>
  <c r="L35" i="15"/>
  <c r="M23" i="15"/>
  <c r="M25" i="15"/>
  <c r="M24" i="15"/>
  <c r="L27" i="15"/>
  <c r="L30" i="15"/>
  <c r="M35" i="15"/>
  <c r="M30" i="15"/>
  <c r="P2" i="13"/>
  <c r="M37" i="13"/>
  <c r="M20" i="13"/>
  <c r="N42" i="15" l="1"/>
  <c r="M39" i="13"/>
  <c r="V34" i="15"/>
  <c r="V31" i="15"/>
  <c r="V33" i="15"/>
  <c r="V32" i="15"/>
  <c r="V17" i="15"/>
  <c r="V16" i="15"/>
  <c r="V15" i="15"/>
  <c r="V14" i="15"/>
  <c r="N55" i="15"/>
  <c r="N64" i="15" s="1"/>
  <c r="M36" i="15"/>
  <c r="R18" i="5" s="1"/>
  <c r="R20" i="5" s="1"/>
  <c r="R22" i="5" s="1"/>
  <c r="L36" i="15"/>
  <c r="Q18" i="5" s="1"/>
  <c r="Q20" i="5" s="1"/>
  <c r="Q22" i="5" s="1"/>
  <c r="Q2" i="13"/>
  <c r="N37" i="13"/>
  <c r="N20" i="13"/>
  <c r="O42" i="15" l="1"/>
  <c r="N39" i="13"/>
  <c r="W33" i="15"/>
  <c r="W32" i="15"/>
  <c r="W34" i="15"/>
  <c r="W31" i="15"/>
  <c r="W17" i="15"/>
  <c r="W14" i="15"/>
  <c r="W16" i="15"/>
  <c r="W15" i="15"/>
  <c r="O55" i="15"/>
  <c r="O64" i="15" s="1"/>
  <c r="T19" i="5" s="1"/>
  <c r="N29" i="15"/>
  <c r="N25" i="15"/>
  <c r="S19" i="5"/>
  <c r="N22" i="15"/>
  <c r="N35" i="15"/>
  <c r="N23" i="15"/>
  <c r="N28" i="15"/>
  <c r="N24" i="15"/>
  <c r="N27" i="15"/>
  <c r="N26" i="15"/>
  <c r="N30" i="15"/>
  <c r="R2" i="13"/>
  <c r="O37" i="13"/>
  <c r="O20" i="13"/>
  <c r="P42" i="15" l="1"/>
  <c r="O39" i="13"/>
  <c r="X31" i="15"/>
  <c r="X34" i="15"/>
  <c r="X33" i="15"/>
  <c r="X32" i="15"/>
  <c r="X17" i="15"/>
  <c r="X16" i="15"/>
  <c r="X15" i="15"/>
  <c r="X14" i="15"/>
  <c r="P55" i="15"/>
  <c r="P64" i="15" s="1"/>
  <c r="O28" i="15"/>
  <c r="O23" i="15"/>
  <c r="O29" i="15"/>
  <c r="N36" i="15"/>
  <c r="S18" i="5" s="1"/>
  <c r="S20" i="5" s="1"/>
  <c r="S22" i="5" s="1"/>
  <c r="O26" i="15"/>
  <c r="O27" i="15"/>
  <c r="O24" i="15"/>
  <c r="O22" i="15"/>
  <c r="O25" i="15"/>
  <c r="O35" i="15"/>
  <c r="O30" i="15"/>
  <c r="S2" i="13"/>
  <c r="P37" i="13"/>
  <c r="P20" i="13"/>
  <c r="Q42" i="15" l="1"/>
  <c r="P39" i="13"/>
  <c r="Y33" i="15"/>
  <c r="Y32" i="15"/>
  <c r="Y34" i="15"/>
  <c r="Y31" i="15"/>
  <c r="Y17" i="15"/>
  <c r="Y16" i="15"/>
  <c r="Y15" i="15"/>
  <c r="Y14" i="15"/>
  <c r="Q55" i="15"/>
  <c r="Q64" i="15" s="1"/>
  <c r="V19" i="5" s="1"/>
  <c r="P28" i="15"/>
  <c r="U19" i="5"/>
  <c r="P24" i="15"/>
  <c r="O36" i="15"/>
  <c r="T18" i="5" s="1"/>
  <c r="T20" i="5" s="1"/>
  <c r="T22" i="5" s="1"/>
  <c r="P26" i="15"/>
  <c r="P27" i="15"/>
  <c r="P29" i="15"/>
  <c r="P30" i="15"/>
  <c r="P22" i="15"/>
  <c r="P25" i="15"/>
  <c r="P23" i="15"/>
  <c r="P35" i="15"/>
  <c r="T2" i="13"/>
  <c r="Q37" i="13"/>
  <c r="Q20" i="13"/>
  <c r="R42" i="15" l="1"/>
  <c r="Q39" i="13"/>
  <c r="Z34" i="15"/>
  <c r="Z31" i="15"/>
  <c r="Z33" i="15"/>
  <c r="Z32" i="15"/>
  <c r="Z17" i="15"/>
  <c r="Z16" i="15"/>
  <c r="Z15" i="15"/>
  <c r="Z14" i="15"/>
  <c r="R55" i="15"/>
  <c r="R64" i="15" s="1"/>
  <c r="W19" i="5" s="1"/>
  <c r="Q28" i="15"/>
  <c r="P36" i="15"/>
  <c r="U18" i="5" s="1"/>
  <c r="U20" i="5" s="1"/>
  <c r="U22" i="5" s="1"/>
  <c r="Q27" i="15"/>
  <c r="Q29" i="15"/>
  <c r="Q23" i="15"/>
  <c r="Q24" i="15"/>
  <c r="Q25" i="15"/>
  <c r="Q30" i="15"/>
  <c r="Q22" i="15"/>
  <c r="Q26" i="15"/>
  <c r="U2" i="13"/>
  <c r="R37" i="13"/>
  <c r="R20" i="13"/>
  <c r="S42" i="15" l="1"/>
  <c r="R39" i="13"/>
  <c r="AA33" i="15"/>
  <c r="AA32" i="15"/>
  <c r="AA34" i="15"/>
  <c r="AA31" i="15"/>
  <c r="AA17" i="15"/>
  <c r="AA16" i="15"/>
  <c r="AA15" i="15"/>
  <c r="AA14" i="15"/>
  <c r="S55" i="15"/>
  <c r="S64" i="15" s="1"/>
  <c r="X19" i="5" s="1"/>
  <c r="Q35" i="15"/>
  <c r="Q36" i="15" s="1"/>
  <c r="V18" i="5" s="1"/>
  <c r="V20" i="5" s="1"/>
  <c r="V22" i="5" s="1"/>
  <c r="R25" i="15"/>
  <c r="R27" i="15"/>
  <c r="R30" i="15"/>
  <c r="R28" i="15"/>
  <c r="R26" i="15"/>
  <c r="R35" i="15"/>
  <c r="R23" i="15"/>
  <c r="R22" i="15"/>
  <c r="R29" i="15"/>
  <c r="R24" i="15"/>
  <c r="V2" i="13"/>
  <c r="W2" i="13" s="1"/>
  <c r="X2" i="13" s="1"/>
  <c r="Y2" i="13" s="1"/>
  <c r="Z2" i="13" s="1"/>
  <c r="AA2" i="13" s="1"/>
  <c r="AB2" i="13" s="1"/>
  <c r="AC2" i="13" s="1"/>
  <c r="AD2" i="13" s="1"/>
  <c r="AE2" i="13" s="1"/>
  <c r="AF2" i="13" s="1"/>
  <c r="AG2" i="13" s="1"/>
  <c r="AH2" i="13" s="1"/>
  <c r="AI2" i="13" s="1"/>
  <c r="AJ2" i="13" s="1"/>
  <c r="AK2" i="13" s="1"/>
  <c r="S37" i="13"/>
  <c r="T37" i="13"/>
  <c r="S20" i="13"/>
  <c r="T42" i="15" l="1"/>
  <c r="S39" i="13"/>
  <c r="AB31" i="15"/>
  <c r="AB34" i="15"/>
  <c r="AB33" i="15"/>
  <c r="AB32" i="15"/>
  <c r="AB17" i="15"/>
  <c r="AB16" i="15"/>
  <c r="AB15" i="15"/>
  <c r="AB14" i="15"/>
  <c r="U55" i="15"/>
  <c r="U64" i="15" s="1"/>
  <c r="Z19" i="5" s="1"/>
  <c r="T55" i="15"/>
  <c r="T64" i="15" s="1"/>
  <c r="Y19" i="5" s="1"/>
  <c r="S29" i="15"/>
  <c r="S35" i="15"/>
  <c r="S23" i="15"/>
  <c r="R36" i="15"/>
  <c r="W18" i="5" s="1"/>
  <c r="W20" i="5" s="1"/>
  <c r="W22" i="5" s="1"/>
  <c r="S28" i="15"/>
  <c r="S27" i="15"/>
  <c r="S30" i="15"/>
  <c r="S24" i="15"/>
  <c r="S25" i="15"/>
  <c r="S26" i="15"/>
  <c r="T20" i="13"/>
  <c r="U37" i="13"/>
  <c r="U42" i="15" l="1"/>
  <c r="T39" i="13"/>
  <c r="AC33" i="15"/>
  <c r="AC32" i="15"/>
  <c r="AC34" i="15"/>
  <c r="AC31" i="15"/>
  <c r="AC17" i="15"/>
  <c r="AC16" i="15"/>
  <c r="AC15" i="15"/>
  <c r="AC14" i="15"/>
  <c r="T28" i="15"/>
  <c r="V55" i="15"/>
  <c r="V64" i="15" s="1"/>
  <c r="AA19" i="5" s="1"/>
  <c r="S22" i="15"/>
  <c r="S36" i="15" s="1"/>
  <c r="X18" i="5" s="1"/>
  <c r="X20" i="5" s="1"/>
  <c r="X22" i="5" s="1"/>
  <c r="T29" i="15"/>
  <c r="U28" i="15"/>
  <c r="T22" i="15"/>
  <c r="U22" i="15"/>
  <c r="T27" i="15"/>
  <c r="U29" i="15"/>
  <c r="U26" i="15"/>
  <c r="T23" i="15"/>
  <c r="T26" i="15"/>
  <c r="U35" i="15"/>
  <c r="U25" i="15"/>
  <c r="U24" i="15"/>
  <c r="T25" i="15"/>
  <c r="T24" i="15"/>
  <c r="U27" i="15"/>
  <c r="U30" i="15"/>
  <c r="T35" i="15"/>
  <c r="T30" i="15"/>
  <c r="U23" i="15"/>
  <c r="V37" i="13"/>
  <c r="AD34" i="15" l="1"/>
  <c r="AD31" i="15"/>
  <c r="AD33" i="15"/>
  <c r="AD32" i="15"/>
  <c r="AD17" i="15"/>
  <c r="AD16" i="15"/>
  <c r="AD15" i="15"/>
  <c r="AD14" i="15"/>
  <c r="W55" i="15"/>
  <c r="W64" i="15" s="1"/>
  <c r="AB19" i="5" s="1"/>
  <c r="V29" i="15"/>
  <c r="U20" i="13"/>
  <c r="V20" i="13"/>
  <c r="T36" i="15"/>
  <c r="Y18" i="5" s="1"/>
  <c r="Y20" i="5" s="1"/>
  <c r="Y22" i="5" s="1"/>
  <c r="V25" i="15"/>
  <c r="U36" i="15"/>
  <c r="Z18" i="5" s="1"/>
  <c r="Z20" i="5" s="1"/>
  <c r="Z22" i="5" s="1"/>
  <c r="V24" i="15"/>
  <c r="V27" i="15"/>
  <c r="V22" i="15"/>
  <c r="V35" i="15"/>
  <c r="V23" i="15"/>
  <c r="V28" i="15"/>
  <c r="V30" i="15"/>
  <c r="V26" i="15"/>
  <c r="W37" i="13"/>
  <c r="W42" i="15" l="1"/>
  <c r="V39" i="13"/>
  <c r="V42" i="15"/>
  <c r="U39" i="13"/>
  <c r="AE33" i="15"/>
  <c r="AE32" i="15"/>
  <c r="AE34" i="15"/>
  <c r="AE31" i="15"/>
  <c r="AE17" i="15"/>
  <c r="AE15" i="15"/>
  <c r="AE14" i="15"/>
  <c r="AE16" i="15"/>
  <c r="X55" i="15"/>
  <c r="X64" i="15" s="1"/>
  <c r="AC19" i="5" s="1"/>
  <c r="K19" i="5" s="1"/>
  <c r="W26" i="15"/>
  <c r="W20" i="13"/>
  <c r="W25" i="15"/>
  <c r="V36" i="15"/>
  <c r="AA18" i="5" s="1"/>
  <c r="AA20" i="5" s="1"/>
  <c r="AA22" i="5" s="1"/>
  <c r="W27" i="15"/>
  <c r="W28" i="15"/>
  <c r="W22" i="15"/>
  <c r="W24" i="15"/>
  <c r="W35" i="15"/>
  <c r="W23" i="15"/>
  <c r="W30" i="15"/>
  <c r="W29" i="15"/>
  <c r="X37" i="13"/>
  <c r="C19" i="10" l="1"/>
  <c r="B19" i="10"/>
  <c r="X42" i="15"/>
  <c r="W39" i="13"/>
  <c r="AF31" i="15"/>
  <c r="AF34" i="15"/>
  <c r="AF33" i="15"/>
  <c r="AF32" i="15"/>
  <c r="AF17" i="15"/>
  <c r="AF16" i="15"/>
  <c r="AF15" i="15"/>
  <c r="AF14" i="15"/>
  <c r="Y55" i="15"/>
  <c r="Y64" i="15" s="1"/>
  <c r="AD19" i="5" s="1"/>
  <c r="X28" i="15"/>
  <c r="X23" i="15"/>
  <c r="X20" i="13"/>
  <c r="X24" i="15"/>
  <c r="W36" i="15"/>
  <c r="AB18" i="5" s="1"/>
  <c r="AB20" i="5" s="1"/>
  <c r="AB22" i="5" s="1"/>
  <c r="X22" i="15"/>
  <c r="X29" i="15"/>
  <c r="X25" i="15"/>
  <c r="X26" i="15"/>
  <c r="X35" i="15"/>
  <c r="X27" i="15"/>
  <c r="X30" i="15"/>
  <c r="Y37" i="13"/>
  <c r="Y42" i="15" l="1"/>
  <c r="X39" i="13"/>
  <c r="AG33" i="15"/>
  <c r="AG32" i="15"/>
  <c r="AG34" i="15"/>
  <c r="AG31" i="15"/>
  <c r="AG17" i="15"/>
  <c r="AG16" i="15"/>
  <c r="AG15" i="15"/>
  <c r="AG14" i="15"/>
  <c r="Y26" i="15"/>
  <c r="Z55" i="15"/>
  <c r="Z64" i="15" s="1"/>
  <c r="AE19" i="5" s="1"/>
  <c r="Y28" i="15"/>
  <c r="Y20" i="13"/>
  <c r="X36" i="15"/>
  <c r="AC18" i="5" s="1"/>
  <c r="AC20" i="5" s="1"/>
  <c r="AC22" i="5" s="1"/>
  <c r="Y35" i="15"/>
  <c r="Y27" i="15"/>
  <c r="Y29" i="15"/>
  <c r="Y23" i="15"/>
  <c r="Y24" i="15"/>
  <c r="Y25" i="15"/>
  <c r="Y30" i="15"/>
  <c r="Y22" i="15"/>
  <c r="Z37" i="13"/>
  <c r="Z42" i="15" l="1"/>
  <c r="Y39" i="13"/>
  <c r="AH34" i="15"/>
  <c r="AH31" i="15"/>
  <c r="AH33" i="15"/>
  <c r="AH32" i="15"/>
  <c r="AH17" i="15"/>
  <c r="AH16" i="15"/>
  <c r="AH15" i="15"/>
  <c r="AH14" i="15"/>
  <c r="AA55" i="15"/>
  <c r="AA64" i="15" s="1"/>
  <c r="AF19" i="5" s="1"/>
  <c r="Z28" i="15"/>
  <c r="Z20" i="13"/>
  <c r="Y36" i="15"/>
  <c r="AD18" i="5" s="1"/>
  <c r="AD20" i="5" s="1"/>
  <c r="AD22" i="5" s="1"/>
  <c r="Z29" i="15"/>
  <c r="Z22" i="15"/>
  <c r="Z27" i="15"/>
  <c r="Z24" i="15"/>
  <c r="Z25" i="15"/>
  <c r="Z30" i="15"/>
  <c r="Z35" i="15"/>
  <c r="Z23" i="15"/>
  <c r="Z26" i="15"/>
  <c r="AA37" i="13"/>
  <c r="AA42" i="15" l="1"/>
  <c r="Z39" i="13"/>
  <c r="AI33" i="15"/>
  <c r="AI32" i="15"/>
  <c r="AI34" i="15"/>
  <c r="AI31" i="15"/>
  <c r="AI14" i="15"/>
  <c r="AI17" i="15"/>
  <c r="AI16" i="15"/>
  <c r="AI15" i="15"/>
  <c r="AA29" i="15"/>
  <c r="AB55" i="15"/>
  <c r="AB64" i="15" s="1"/>
  <c r="AG19" i="5" s="1"/>
  <c r="AA20" i="13"/>
  <c r="Z36" i="15"/>
  <c r="AE18" i="5" s="1"/>
  <c r="AE20" i="5" s="1"/>
  <c r="AE22" i="5" s="1"/>
  <c r="AA28" i="15"/>
  <c r="AA27" i="15"/>
  <c r="AA22" i="15"/>
  <c r="AA24" i="15"/>
  <c r="AA25" i="15"/>
  <c r="AA30" i="15"/>
  <c r="AA35" i="15"/>
  <c r="AA23" i="15"/>
  <c r="AA26" i="15"/>
  <c r="AB37" i="13"/>
  <c r="AB42" i="15" l="1"/>
  <c r="AA39" i="13"/>
  <c r="AJ31" i="15"/>
  <c r="AJ34" i="15"/>
  <c r="AJ33" i="15"/>
  <c r="AJ32" i="15"/>
  <c r="AJ17" i="15"/>
  <c r="AJ16" i="15"/>
  <c r="AJ15" i="15"/>
  <c r="AJ14" i="15"/>
  <c r="AC55" i="15"/>
  <c r="AC64" i="15" s="1"/>
  <c r="AH19" i="5" s="1"/>
  <c r="AB20" i="13"/>
  <c r="AB28" i="15"/>
  <c r="AB24" i="15"/>
  <c r="AB27" i="15"/>
  <c r="AB30" i="15"/>
  <c r="AA36" i="15"/>
  <c r="AF18" i="5" s="1"/>
  <c r="AF20" i="5" s="1"/>
  <c r="AF22" i="5" s="1"/>
  <c r="AB22" i="15"/>
  <c r="AB26" i="15"/>
  <c r="AB29" i="15"/>
  <c r="AB25" i="15"/>
  <c r="AB35" i="15"/>
  <c r="AB23" i="15"/>
  <c r="AC37" i="13"/>
  <c r="AC42" i="15" l="1"/>
  <c r="AB39" i="13"/>
  <c r="AK33" i="15"/>
  <c r="AK32" i="15"/>
  <c r="AK31" i="15"/>
  <c r="AK34" i="15"/>
  <c r="AK17" i="15"/>
  <c r="AK16" i="15"/>
  <c r="AK15" i="15"/>
  <c r="AK14" i="15"/>
  <c r="AC26" i="15"/>
  <c r="AC28" i="15"/>
  <c r="AD55" i="15"/>
  <c r="AD64" i="15" s="1"/>
  <c r="AI19" i="5" s="1"/>
  <c r="AC35" i="15"/>
  <c r="AC20" i="13"/>
  <c r="AC23" i="15"/>
  <c r="AB36" i="15"/>
  <c r="AG18" i="5" s="1"/>
  <c r="AG20" i="5" s="1"/>
  <c r="AG22" i="5" s="1"/>
  <c r="AC25" i="15"/>
  <c r="AC24" i="15"/>
  <c r="AC30" i="15"/>
  <c r="AC22" i="15"/>
  <c r="AC27" i="15"/>
  <c r="AC29" i="15"/>
  <c r="AD37" i="13"/>
  <c r="AD42" i="15" l="1"/>
  <c r="AC39" i="13"/>
  <c r="AL34" i="15"/>
  <c r="G34" i="15" s="1"/>
  <c r="AL31" i="15"/>
  <c r="G31" i="15" s="1"/>
  <c r="AL33" i="15"/>
  <c r="G33" i="15" s="1"/>
  <c r="AL32" i="15"/>
  <c r="G32" i="15" s="1"/>
  <c r="AL17" i="15"/>
  <c r="G17" i="15" s="1"/>
  <c r="AL16" i="15"/>
  <c r="G16" i="15" s="1"/>
  <c r="AL15" i="15"/>
  <c r="G15" i="15" s="1"/>
  <c r="AL14" i="15"/>
  <c r="G14" i="15" s="1"/>
  <c r="AD27" i="15"/>
  <c r="AE55" i="15"/>
  <c r="AE64" i="15" s="1"/>
  <c r="AJ19" i="5" s="1"/>
  <c r="AD20" i="13"/>
  <c r="AD29" i="15"/>
  <c r="AC36" i="15"/>
  <c r="AH18" i="5" s="1"/>
  <c r="AH20" i="5" s="1"/>
  <c r="AH22" i="5" s="1"/>
  <c r="AD25" i="15"/>
  <c r="AD26" i="15"/>
  <c r="AD22" i="15"/>
  <c r="AD28" i="15"/>
  <c r="AD35" i="15"/>
  <c r="AD23" i="15"/>
  <c r="AD24" i="15"/>
  <c r="AD30" i="15"/>
  <c r="AE37" i="13"/>
  <c r="AE42" i="15" l="1"/>
  <c r="AD39" i="13"/>
  <c r="AF55" i="15"/>
  <c r="AF64" i="15" s="1"/>
  <c r="AK19" i="5" s="1"/>
  <c r="AE28" i="15"/>
  <c r="AE20" i="13"/>
  <c r="AE25" i="15"/>
  <c r="AD36" i="15"/>
  <c r="AI18" i="5" s="1"/>
  <c r="AI20" i="5" s="1"/>
  <c r="AI22" i="5" s="1"/>
  <c r="AE27" i="15"/>
  <c r="AE35" i="15"/>
  <c r="AE23" i="15"/>
  <c r="AE30" i="15"/>
  <c r="AE29" i="15"/>
  <c r="AE26" i="15"/>
  <c r="AE24" i="15"/>
  <c r="AE22" i="15"/>
  <c r="AF37" i="13"/>
  <c r="AF42" i="15" l="1"/>
  <c r="AE39" i="13"/>
  <c r="AG55" i="15"/>
  <c r="AG64" i="15" s="1"/>
  <c r="AL19" i="5" s="1"/>
  <c r="AF23" i="15"/>
  <c r="AF20" i="13"/>
  <c r="AF24" i="15"/>
  <c r="AF26" i="15"/>
  <c r="AE36" i="15"/>
  <c r="AJ18" i="5" s="1"/>
  <c r="AJ20" i="5" s="1"/>
  <c r="AJ22" i="5" s="1"/>
  <c r="AF35" i="15"/>
  <c r="AF29" i="15"/>
  <c r="AF30" i="15"/>
  <c r="AF25" i="15"/>
  <c r="AF28" i="15"/>
  <c r="AF27" i="15"/>
  <c r="AG37" i="13"/>
  <c r="AG42" i="15" l="1"/>
  <c r="AF39" i="13"/>
  <c r="AH55" i="15"/>
  <c r="AH64" i="15" s="1"/>
  <c r="AM19" i="5" s="1"/>
  <c r="AG28" i="15"/>
  <c r="AF22" i="15"/>
  <c r="AF36" i="15" s="1"/>
  <c r="AK18" i="5" s="1"/>
  <c r="AK20" i="5" s="1"/>
  <c r="AK22" i="5" s="1"/>
  <c r="AG20" i="13"/>
  <c r="AG24" i="15"/>
  <c r="AG25" i="15"/>
  <c r="AG30" i="15"/>
  <c r="AG22" i="15"/>
  <c r="AG35" i="15"/>
  <c r="AG27" i="15"/>
  <c r="AG26" i="15"/>
  <c r="AG29" i="15"/>
  <c r="AG23" i="15"/>
  <c r="AH37" i="13"/>
  <c r="AH42" i="15" l="1"/>
  <c r="AG39" i="13"/>
  <c r="AH30" i="15"/>
  <c r="AI55" i="15"/>
  <c r="AI64" i="15" s="1"/>
  <c r="AN19" i="5" s="1"/>
  <c r="AH26" i="15"/>
  <c r="AH20" i="13"/>
  <c r="AH28" i="15"/>
  <c r="AG36" i="15"/>
  <c r="AL18" i="5" s="1"/>
  <c r="AL20" i="5" s="1"/>
  <c r="AL22" i="5" s="1"/>
  <c r="AH23" i="15"/>
  <c r="AH25" i="15"/>
  <c r="AH22" i="15"/>
  <c r="AH29" i="15"/>
  <c r="AH24" i="15"/>
  <c r="AH27" i="15"/>
  <c r="AH35" i="15"/>
  <c r="AI37" i="13"/>
  <c r="AI42" i="15" l="1"/>
  <c r="AH39" i="13"/>
  <c r="AJ55" i="15"/>
  <c r="AJ64" i="15" s="1"/>
  <c r="AO19" i="5" s="1"/>
  <c r="AI20" i="13"/>
  <c r="AH36" i="15"/>
  <c r="AM18" i="5" s="1"/>
  <c r="AM20" i="5" s="1"/>
  <c r="AM22" i="5" s="1"/>
  <c r="AI29" i="15"/>
  <c r="AI28" i="15"/>
  <c r="AI27" i="15"/>
  <c r="AI30" i="15"/>
  <c r="AI24" i="15"/>
  <c r="AI25" i="15"/>
  <c r="AI26" i="15"/>
  <c r="AI35" i="15"/>
  <c r="AI23" i="15"/>
  <c r="AI22" i="15"/>
  <c r="G18" i="7"/>
  <c r="H18" i="7" s="1"/>
  <c r="AJ42" i="15" l="1"/>
  <c r="AI39" i="13"/>
  <c r="AJ29" i="15"/>
  <c r="AJ26" i="15"/>
  <c r="AJ20" i="13"/>
  <c r="AJ22" i="15"/>
  <c r="AI36" i="15"/>
  <c r="AN18" i="5" s="1"/>
  <c r="AN20" i="5" s="1"/>
  <c r="AN22" i="5" s="1"/>
  <c r="AJ24" i="15"/>
  <c r="AJ27" i="15"/>
  <c r="AJ30" i="15"/>
  <c r="AJ23" i="15"/>
  <c r="AJ28" i="15"/>
  <c r="AJ25" i="15"/>
  <c r="AJ35" i="15"/>
  <c r="AJ37" i="13"/>
  <c r="AK37" i="13"/>
  <c r="G19" i="7"/>
  <c r="H19" i="7" s="1"/>
  <c r="AK42" i="15" l="1"/>
  <c r="AJ39" i="13"/>
  <c r="AL55" i="15"/>
  <c r="AL64" i="15" s="1"/>
  <c r="AK55" i="15"/>
  <c r="AK64" i="15" s="1"/>
  <c r="AP19" i="5" s="1"/>
  <c r="AK20" i="13"/>
  <c r="AK39" i="13" s="1"/>
  <c r="AJ36" i="15"/>
  <c r="AO18" i="5" s="1"/>
  <c r="AO20" i="5" s="1"/>
  <c r="AO22" i="5" s="1"/>
  <c r="B6" i="10"/>
  <c r="B7" i="10"/>
  <c r="B8" i="10"/>
  <c r="B5" i="10"/>
  <c r="A6" i="10"/>
  <c r="A7" i="10"/>
  <c r="A8" i="10"/>
  <c r="A5" i="10"/>
  <c r="G55" i="15" l="1"/>
  <c r="AK25" i="15"/>
  <c r="AK24" i="15"/>
  <c r="AL42" i="15"/>
  <c r="AQ19" i="5"/>
  <c r="G64" i="15"/>
  <c r="AL23" i="15"/>
  <c r="AK22" i="15"/>
  <c r="AL29" i="15"/>
  <c r="AL25" i="15"/>
  <c r="AK26" i="15"/>
  <c r="AK35" i="15"/>
  <c r="AL22" i="15"/>
  <c r="AK23" i="15"/>
  <c r="AK28" i="15"/>
  <c r="AL24" i="15"/>
  <c r="AL27" i="15"/>
  <c r="AK29" i="15"/>
  <c r="AL30" i="15"/>
  <c r="AL26" i="15"/>
  <c r="AK27" i="15"/>
  <c r="AK30" i="15"/>
  <c r="AL35" i="15" l="1"/>
  <c r="G35" i="15" s="1"/>
  <c r="AL28" i="15"/>
  <c r="G28" i="15" s="1"/>
  <c r="G23" i="15"/>
  <c r="G25" i="15"/>
  <c r="G27" i="15"/>
  <c r="AK36" i="15"/>
  <c r="AP18" i="5" s="1"/>
  <c r="AP20" i="5" s="1"/>
  <c r="AP22" i="5" s="1"/>
  <c r="G26" i="15"/>
  <c r="G24" i="15"/>
  <c r="G22" i="15"/>
  <c r="G29" i="15"/>
  <c r="G30" i="15"/>
  <c r="D8" i="5"/>
  <c r="B8" i="5"/>
  <c r="D7" i="5"/>
  <c r="B7" i="5"/>
  <c r="D6" i="5"/>
  <c r="B6" i="5"/>
  <c r="B5" i="5"/>
  <c r="AL36" i="15" l="1"/>
  <c r="AQ18" i="5" s="1"/>
  <c r="AQ20" i="5" s="1"/>
  <c r="AQ22" i="5" s="1"/>
  <c r="O18" i="5"/>
  <c r="K18" i="5" s="1"/>
  <c r="G36" i="15" l="1"/>
  <c r="O20" i="5"/>
  <c r="K20" i="5" s="1"/>
  <c r="G12" i="7"/>
  <c r="H12" i="7" s="1"/>
  <c r="O22" i="5" l="1"/>
  <c r="D8" i="7"/>
  <c r="B8" i="7"/>
  <c r="D7" i="7"/>
  <c r="B7" i="7"/>
  <c r="D6" i="7"/>
  <c r="B6" i="7"/>
  <c r="D28" i="5" l="1"/>
  <c r="B14" i="10" s="1"/>
  <c r="D30" i="5"/>
  <c r="D14" i="10" s="1"/>
  <c r="D29" i="5"/>
  <c r="C14" i="10" s="1"/>
  <c r="K22" i="5"/>
  <c r="H51" i="15"/>
  <c r="M19" i="7" s="1"/>
  <c r="N19" i="7" l="1"/>
  <c r="J51" i="15" l="1"/>
  <c r="O19" i="7" s="1"/>
  <c r="K51" i="15" l="1"/>
  <c r="L51" i="15" l="1"/>
  <c r="Q19" i="7" s="1"/>
  <c r="P19" i="7"/>
  <c r="M51" i="15" l="1"/>
  <c r="N51" i="15" l="1"/>
  <c r="S19" i="7" s="1"/>
  <c r="R19" i="7"/>
  <c r="O51" i="15" l="1"/>
  <c r="T19" i="7" s="1"/>
  <c r="P51" i="15" l="1"/>
  <c r="U19" i="7" s="1"/>
  <c r="Q51" i="15" l="1"/>
  <c r="V19" i="7" s="1"/>
  <c r="R51" i="15" l="1"/>
  <c r="W19" i="7" s="1"/>
  <c r="S51" i="15" l="1"/>
  <c r="X19" i="7" s="1"/>
  <c r="T51" i="15" l="1"/>
  <c r="Y19" i="7" s="1"/>
  <c r="U51" i="15" l="1"/>
  <c r="Z19" i="7" s="1"/>
  <c r="V51" i="15" l="1"/>
  <c r="AA19" i="7" s="1"/>
  <c r="W51" i="15" l="1"/>
  <c r="AB19" i="7" s="1"/>
  <c r="K19" i="7" l="1"/>
  <c r="X51" i="15"/>
  <c r="AC19" i="7" s="1"/>
  <c r="Y51" i="15" l="1"/>
  <c r="AD19" i="7" s="1"/>
  <c r="Z51" i="15" l="1"/>
  <c r="AE19" i="7" s="1"/>
  <c r="AA51" i="15" l="1"/>
  <c r="AF19" i="7" s="1"/>
  <c r="AB51" i="15" l="1"/>
  <c r="AG19" i="7" s="1"/>
  <c r="AC51" i="15" l="1"/>
  <c r="AH19" i="7" s="1"/>
  <c r="AD51" i="15" l="1"/>
  <c r="AI19" i="7" s="1"/>
  <c r="AE51" i="15" l="1"/>
  <c r="AJ19" i="7" s="1"/>
  <c r="AF51" i="15" l="1"/>
  <c r="AK19" i="7" s="1"/>
  <c r="AG51" i="15" l="1"/>
  <c r="AL19" i="7" s="1"/>
  <c r="AH51" i="15" l="1"/>
  <c r="AM19" i="7" s="1"/>
  <c r="AI51" i="15" l="1"/>
  <c r="AN19" i="7" s="1"/>
  <c r="AJ51" i="15" l="1"/>
  <c r="AO19" i="7" s="1"/>
  <c r="AK51" i="15" l="1"/>
  <c r="AP19" i="7" s="1"/>
  <c r="AL51" i="15" l="1"/>
  <c r="G42" i="15"/>
  <c r="AQ19" i="7" l="1"/>
  <c r="G51" i="15"/>
  <c r="Y12" i="15" l="1"/>
  <c r="AK10" i="15"/>
  <c r="AI7" i="15"/>
  <c r="I18" i="15"/>
  <c r="I11" i="15"/>
  <c r="S8" i="15"/>
  <c r="T10" i="15"/>
  <c r="Z9" i="15"/>
  <c r="AF13" i="15"/>
  <c r="AG12" i="15"/>
  <c r="AH11" i="15"/>
  <c r="AC8" i="15"/>
  <c r="V6" i="15"/>
  <c r="AC12" i="15"/>
  <c r="AG6" i="15"/>
  <c r="R9" i="15"/>
  <c r="U9" i="15"/>
  <c r="M9" i="15"/>
  <c r="L7" i="15"/>
  <c r="I7" i="15"/>
  <c r="AK18" i="15"/>
  <c r="R12" i="15"/>
  <c r="AF10" i="15"/>
  <c r="J10" i="15"/>
  <c r="M13" i="15"/>
  <c r="AF12" i="15"/>
  <c r="K11" i="15"/>
  <c r="Z10" i="15"/>
  <c r="AE13" i="15"/>
  <c r="AD18" i="15"/>
  <c r="AE9" i="15"/>
  <c r="J13" i="15"/>
  <c r="AH6" i="15"/>
  <c r="W18" i="15"/>
  <c r="AK8" i="15"/>
  <c r="AB12" i="15"/>
  <c r="V8" i="15"/>
  <c r="AH9" i="15"/>
  <c r="U11" i="15"/>
  <c r="AL12" i="15"/>
  <c r="N8" i="15"/>
  <c r="AL9" i="15"/>
  <c r="AE8" i="15"/>
  <c r="R6" i="15"/>
  <c r="AE6" i="15"/>
  <c r="N11" i="15"/>
  <c r="W13" i="15"/>
  <c r="K6" i="15"/>
  <c r="Y6" i="15"/>
  <c r="O11" i="15"/>
  <c r="K9" i="15"/>
  <c r="AJ6" i="15"/>
  <c r="AA8" i="15"/>
  <c r="P13" i="15"/>
  <c r="AK13" i="15"/>
  <c r="W7" i="15"/>
  <c r="AA11" i="15"/>
  <c r="Z8" i="15"/>
  <c r="X18" i="15"/>
  <c r="AA18" i="15"/>
  <c r="S11" i="15"/>
  <c r="Z13" i="15"/>
  <c r="AA7" i="15"/>
  <c r="Y8" i="15"/>
  <c r="P7" i="15"/>
  <c r="L11" i="15"/>
  <c r="AC18" i="15"/>
  <c r="AG18" i="15"/>
  <c r="AC7" i="15"/>
  <c r="V13" i="15"/>
  <c r="I8" i="15"/>
  <c r="Q18" i="15"/>
  <c r="AI6" i="15"/>
  <c r="L13" i="15"/>
  <c r="AJ9" i="15"/>
  <c r="U7" i="15"/>
  <c r="AL11" i="15"/>
  <c r="Z7" i="15"/>
  <c r="M12" i="15"/>
  <c r="T8" i="15"/>
  <c r="AD11" i="15"/>
  <c r="W8" i="15"/>
  <c r="AH10" i="15"/>
  <c r="AK12" i="15"/>
  <c r="Y13" i="15"/>
  <c r="L8" i="15"/>
  <c r="AC10" i="15"/>
  <c r="Q6" i="15"/>
  <c r="Y7" i="15"/>
  <c r="M8" i="15"/>
  <c r="AA13" i="15"/>
  <c r="X6" i="15"/>
  <c r="M11" i="15"/>
  <c r="AG9" i="15"/>
  <c r="U12" i="15"/>
  <c r="AB9" i="15"/>
  <c r="L6" i="15"/>
  <c r="AE12" i="15"/>
  <c r="AA6" i="15"/>
  <c r="AD10" i="15"/>
  <c r="N18" i="15"/>
  <c r="W12" i="15"/>
  <c r="J8" i="15"/>
  <c r="AF7" i="15"/>
  <c r="O13" i="15"/>
  <c r="AD12" i="15"/>
  <c r="V9" i="15"/>
  <c r="V11" i="15"/>
  <c r="AL6" i="15"/>
  <c r="H10" i="15"/>
  <c r="Y11" i="15"/>
  <c r="AC6" i="15"/>
  <c r="AB11" i="15"/>
  <c r="S7" i="15"/>
  <c r="AJ18" i="15"/>
  <c r="X13" i="15"/>
  <c r="Z11" i="15"/>
  <c r="S12" i="15"/>
  <c r="Z18" i="15"/>
  <c r="X10" i="15"/>
  <c r="R18" i="15"/>
  <c r="AG10" i="15"/>
  <c r="O18" i="15"/>
  <c r="T6" i="15"/>
  <c r="J6" i="15"/>
  <c r="AE18" i="15"/>
  <c r="S18" i="15"/>
  <c r="AD6" i="15"/>
  <c r="AI8" i="15"/>
  <c r="X11" i="15"/>
  <c r="AK6" i="15"/>
  <c r="Q12" i="15"/>
  <c r="I6" i="15"/>
  <c r="AA10" i="15"/>
  <c r="R13" i="15"/>
  <c r="S10" i="15"/>
  <c r="M10" i="15"/>
  <c r="AH13" i="15"/>
  <c r="AJ11" i="15"/>
  <c r="AJ13" i="15"/>
  <c r="T13" i="15"/>
  <c r="AC11" i="15"/>
  <c r="AI12" i="15"/>
  <c r="AD13" i="15"/>
  <c r="K12" i="15"/>
  <c r="W10" i="15"/>
  <c r="M18" i="15"/>
  <c r="O10" i="15"/>
  <c r="AL10" i="15"/>
  <c r="AF18" i="15"/>
  <c r="AH7" i="15"/>
  <c r="AG8" i="15"/>
  <c r="AL7" i="15"/>
  <c r="AE10" i="15"/>
  <c r="O8" i="15"/>
  <c r="AF8" i="15"/>
  <c r="AJ8" i="15"/>
  <c r="X12" i="15"/>
  <c r="M6" i="15"/>
  <c r="M7" i="15"/>
  <c r="AI10" i="15"/>
  <c r="AD8" i="15"/>
  <c r="AK9" i="15"/>
  <c r="S13" i="15"/>
  <c r="AG11" i="15"/>
  <c r="Z6" i="15"/>
  <c r="J9" i="15"/>
  <c r="AA9" i="15"/>
  <c r="T7" i="15"/>
  <c r="R10" i="15"/>
  <c r="AH12" i="15"/>
  <c r="S6" i="15"/>
  <c r="AH18" i="15"/>
  <c r="U18" i="15"/>
  <c r="H13" i="15"/>
  <c r="N13" i="15"/>
  <c r="N7" i="15"/>
  <c r="R11" i="15"/>
  <c r="K13" i="15"/>
  <c r="AI13" i="15"/>
  <c r="J11" i="15"/>
  <c r="O7" i="15"/>
  <c r="AK7" i="15"/>
  <c r="Q10" i="15"/>
  <c r="O12" i="15"/>
  <c r="Y18" i="15"/>
  <c r="AH8" i="15"/>
  <c r="J12" i="15"/>
  <c r="AB13" i="15"/>
  <c r="V18" i="15"/>
  <c r="AL18" i="15"/>
  <c r="X9" i="15"/>
  <c r="H7" i="15"/>
  <c r="P9" i="15"/>
  <c r="L12" i="15"/>
  <c r="AB8" i="15"/>
  <c r="Q7" i="15"/>
  <c r="O9" i="15"/>
  <c r="M5" i="15"/>
  <c r="N10" i="15"/>
  <c r="AL8" i="15"/>
  <c r="AD9" i="15"/>
  <c r="Y9" i="15"/>
  <c r="T11" i="15"/>
  <c r="AI11" i="15"/>
  <c r="I13" i="15"/>
  <c r="X7" i="15"/>
  <c r="W5" i="15"/>
  <c r="H6" i="15"/>
  <c r="Q8" i="15"/>
  <c r="P11" i="15"/>
  <c r="P8" i="15"/>
  <c r="V7" i="15"/>
  <c r="U8" i="15"/>
  <c r="K18" i="15"/>
  <c r="P5" i="15"/>
  <c r="AE7" i="15"/>
  <c r="H8" i="15"/>
  <c r="T9" i="15"/>
  <c r="V12" i="15"/>
  <c r="AI18" i="15"/>
  <c r="H11" i="15"/>
  <c r="Q5" i="15"/>
  <c r="AB6" i="15"/>
  <c r="O6" i="15"/>
  <c r="K8" i="15"/>
  <c r="L10" i="15"/>
  <c r="T5" i="15"/>
  <c r="Q9" i="15"/>
  <c r="Z12" i="15"/>
  <c r="AL13" i="15"/>
  <c r="J7" i="15"/>
  <c r="I10" i="15"/>
  <c r="H18" i="15"/>
  <c r="AJ12" i="15"/>
  <c r="N12" i="15"/>
  <c r="AB10" i="15"/>
  <c r="AG7" i="15"/>
  <c r="W6" i="15"/>
  <c r="K7" i="15"/>
  <c r="AI9" i="15"/>
  <c r="AJ7" i="15"/>
  <c r="AD7" i="15"/>
  <c r="N9" i="15"/>
  <c r="U13" i="15"/>
  <c r="AC9" i="15"/>
  <c r="J18" i="15"/>
  <c r="AF9" i="15"/>
  <c r="I5" i="15"/>
  <c r="L9" i="15"/>
  <c r="W9" i="15"/>
  <c r="P10" i="15"/>
  <c r="W11" i="15"/>
  <c r="P6" i="15"/>
  <c r="AA12" i="15"/>
  <c r="AD5" i="15"/>
  <c r="X5" i="15"/>
  <c r="AI5" i="15"/>
  <c r="X8" i="15"/>
  <c r="AH5" i="15"/>
  <c r="AC5" i="15"/>
  <c r="Y5" i="15"/>
  <c r="AG13" i="15"/>
  <c r="AB18" i="15"/>
  <c r="AC13" i="15"/>
  <c r="AK5" i="15"/>
  <c r="T12" i="15"/>
  <c r="S9" i="15"/>
  <c r="AL5" i="15"/>
  <c r="U6" i="15"/>
  <c r="K10" i="15"/>
  <c r="Q11" i="15"/>
  <c r="P12" i="15"/>
  <c r="U10" i="15"/>
  <c r="H5" i="15"/>
  <c r="AG5" i="15"/>
  <c r="V10" i="15"/>
  <c r="AJ10" i="15"/>
  <c r="S5" i="15"/>
  <c r="L18" i="15"/>
  <c r="T18" i="15"/>
  <c r="H9" i="15"/>
  <c r="Q13" i="15"/>
  <c r="AE11" i="15"/>
  <c r="P18" i="15"/>
  <c r="Z5" i="15"/>
  <c r="K5" i="15"/>
  <c r="H12" i="15"/>
  <c r="R8" i="15"/>
  <c r="N6" i="15"/>
  <c r="I9" i="15"/>
  <c r="Y10" i="15"/>
  <c r="R5" i="15"/>
  <c r="AF6" i="15"/>
  <c r="V5" i="15"/>
  <c r="AA5" i="15"/>
  <c r="AF5" i="15"/>
  <c r="AK11" i="15"/>
  <c r="J5" i="15"/>
  <c r="AE5" i="15"/>
  <c r="AJ5" i="15"/>
  <c r="AB5" i="15"/>
  <c r="AF11" i="15"/>
  <c r="AB7" i="15"/>
  <c r="L5" i="15"/>
  <c r="R7" i="15"/>
  <c r="I12" i="15"/>
  <c r="U5" i="15"/>
  <c r="O5" i="15"/>
  <c r="N5" i="15"/>
  <c r="I19" i="15" l="1"/>
  <c r="AI19" i="15"/>
  <c r="AN18" i="7" s="1"/>
  <c r="AN20" i="7" s="1"/>
  <c r="AN24" i="5" s="1"/>
  <c r="K19" i="15"/>
  <c r="P18" i="7" s="1"/>
  <c r="P20" i="7" s="1"/>
  <c r="P24" i="5" s="1"/>
  <c r="AA19" i="15"/>
  <c r="AF18" i="7" s="1"/>
  <c r="AF20" i="7" s="1"/>
  <c r="AF24" i="5" s="1"/>
  <c r="Y19" i="15"/>
  <c r="AD18" i="7" s="1"/>
  <c r="AD20" i="7" s="1"/>
  <c r="AD24" i="5" s="1"/>
  <c r="M19" i="15"/>
  <c r="R18" i="7" s="1"/>
  <c r="R20" i="7" s="1"/>
  <c r="R24" i="5" s="1"/>
  <c r="G18" i="15"/>
  <c r="AL19" i="15"/>
  <c r="AQ18" i="7" s="1"/>
  <c r="AQ20" i="7" s="1"/>
  <c r="AQ24" i="5" s="1"/>
  <c r="AB19" i="15"/>
  <c r="AG18" i="7" s="1"/>
  <c r="AG20" i="7" s="1"/>
  <c r="AG24" i="5" s="1"/>
  <c r="N18" i="7"/>
  <c r="W19" i="15"/>
  <c r="AB18" i="7" s="1"/>
  <c r="AB20" i="7" s="1"/>
  <c r="AB24" i="5" s="1"/>
  <c r="AD19" i="15"/>
  <c r="AI18" i="7" s="1"/>
  <c r="AI20" i="7" s="1"/>
  <c r="AI24" i="5" s="1"/>
  <c r="P19" i="15"/>
  <c r="U18" i="7" s="1"/>
  <c r="U20" i="7" s="1"/>
  <c r="U24" i="5" s="1"/>
  <c r="N19" i="15"/>
  <c r="S18" i="7" s="1"/>
  <c r="S20" i="7" s="1"/>
  <c r="S24" i="5" s="1"/>
  <c r="AK19" i="15"/>
  <c r="AP18" i="7" s="1"/>
  <c r="AP20" i="7" s="1"/>
  <c r="AP24" i="5" s="1"/>
  <c r="AH19" i="15"/>
  <c r="AM18" i="7" s="1"/>
  <c r="AM20" i="7" s="1"/>
  <c r="AM24" i="5" s="1"/>
  <c r="G13" i="15"/>
  <c r="V19" i="15"/>
  <c r="AA18" i="7" s="1"/>
  <c r="AA20" i="7" s="1"/>
  <c r="AA24" i="5" s="1"/>
  <c r="AF19" i="15"/>
  <c r="AK18" i="7" s="1"/>
  <c r="AK20" i="7" s="1"/>
  <c r="AK24" i="5" s="1"/>
  <c r="O19" i="15"/>
  <c r="T18" i="7" s="1"/>
  <c r="T20" i="7" s="1"/>
  <c r="T24" i="5" s="1"/>
  <c r="AJ19" i="15"/>
  <c r="AO18" i="7" s="1"/>
  <c r="AO20" i="7" s="1"/>
  <c r="AO24" i="5" s="1"/>
  <c r="U19" i="15"/>
  <c r="Z18" i="7" s="1"/>
  <c r="Z20" i="7" s="1"/>
  <c r="Z24" i="5" s="1"/>
  <c r="S19" i="15"/>
  <c r="X18" i="7" s="1"/>
  <c r="X20" i="7" s="1"/>
  <c r="X24" i="5" s="1"/>
  <c r="G11" i="15"/>
  <c r="H19" i="15"/>
  <c r="M18" i="7" s="1"/>
  <c r="Q19" i="15"/>
  <c r="V18" i="7" s="1"/>
  <c r="V20" i="7" s="1"/>
  <c r="V24" i="5" s="1"/>
  <c r="G7" i="15"/>
  <c r="AG19" i="15"/>
  <c r="AL18" i="7" s="1"/>
  <c r="AL20" i="7" s="1"/>
  <c r="AL24" i="5" s="1"/>
  <c r="G10" i="15"/>
  <c r="J19" i="15"/>
  <c r="O18" i="7" s="1"/>
  <c r="O20" i="7" s="1"/>
  <c r="O24" i="5" s="1"/>
  <c r="AC19" i="15"/>
  <c r="AH18" i="7" s="1"/>
  <c r="AH20" i="7" s="1"/>
  <c r="AH24" i="5" s="1"/>
  <c r="G12" i="15"/>
  <c r="R19" i="15"/>
  <c r="W18" i="7" s="1"/>
  <c r="W20" i="7" s="1"/>
  <c r="W24" i="5" s="1"/>
  <c r="Z19" i="15"/>
  <c r="AE18" i="7" s="1"/>
  <c r="AE20" i="7" s="1"/>
  <c r="AE24" i="5" s="1"/>
  <c r="G5" i="15"/>
  <c r="X19" i="15"/>
  <c r="AC18" i="7" s="1"/>
  <c r="AC20" i="7" s="1"/>
  <c r="AC24" i="5" s="1"/>
  <c r="T19" i="15"/>
  <c r="Y18" i="7" s="1"/>
  <c r="Y20" i="7" s="1"/>
  <c r="Y24" i="5" s="1"/>
  <c r="G8" i="15"/>
  <c r="L19" i="15"/>
  <c r="Q18" i="7" s="1"/>
  <c r="Q20" i="7" s="1"/>
  <c r="Q24" i="5" s="1"/>
  <c r="G9" i="15"/>
  <c r="AE19" i="15"/>
  <c r="AJ18" i="7" s="1"/>
  <c r="AJ20" i="7" s="1"/>
  <c r="AJ24" i="5" s="1"/>
  <c r="G6" i="15"/>
  <c r="N20" i="7" l="1"/>
  <c r="N24" i="5" s="1"/>
  <c r="K18" i="7"/>
  <c r="G19" i="15"/>
  <c r="M20" i="7"/>
  <c r="K20" i="7" s="1"/>
  <c r="M24" i="5" l="1"/>
  <c r="D34" i="5" l="1"/>
  <c r="D15" i="10" s="1"/>
  <c r="D33" i="5"/>
  <c r="C15" i="10" s="1"/>
  <c r="D32" i="5"/>
  <c r="B15" i="10" s="1"/>
  <c r="K24" i="5"/>
</calcChain>
</file>

<file path=xl/sharedStrings.xml><?xml version="1.0" encoding="utf-8"?>
<sst xmlns="http://schemas.openxmlformats.org/spreadsheetml/2006/main" count="816" uniqueCount="231">
  <si>
    <t>Start Yr</t>
  </si>
  <si>
    <t>End Yr</t>
  </si>
  <si>
    <t>Tracking</t>
  </si>
  <si>
    <t>Project Name</t>
  </si>
  <si>
    <t>Project Manager</t>
  </si>
  <si>
    <t>Date</t>
  </si>
  <si>
    <t>tonnes</t>
  </si>
  <si>
    <t>COSTS</t>
  </si>
  <si>
    <t>TOTAL COST</t>
  </si>
  <si>
    <t>Other</t>
  </si>
  <si>
    <t>Scenario 1 incremental to Base Case</t>
  </si>
  <si>
    <t>INCREMENTAL RESULT (to Base Case)</t>
  </si>
  <si>
    <t>Incremental Present Value Outcome</t>
  </si>
  <si>
    <t>Key Reference Source</t>
  </si>
  <si>
    <t>Instructions</t>
  </si>
  <si>
    <t>Model Version</t>
  </si>
  <si>
    <t>Results Page</t>
  </si>
  <si>
    <t>Version 1</t>
  </si>
  <si>
    <t>2016-17</t>
  </si>
  <si>
    <t>2017-18</t>
  </si>
  <si>
    <t>2018-19</t>
  </si>
  <si>
    <t>2019-20</t>
  </si>
  <si>
    <t>2020-21</t>
  </si>
  <si>
    <t>2021-22</t>
  </si>
  <si>
    <t>2022-23</t>
  </si>
  <si>
    <t>2023-24</t>
  </si>
  <si>
    <t>2024-25</t>
  </si>
  <si>
    <t>2025-26</t>
  </si>
  <si>
    <t>2026-27</t>
  </si>
  <si>
    <t>2027-28</t>
  </si>
  <si>
    <t>2028-29</t>
  </si>
  <si>
    <t>2029-30</t>
  </si>
  <si>
    <t>2030-31</t>
  </si>
  <si>
    <t>2031-32</t>
  </si>
  <si>
    <t>2032-33</t>
  </si>
  <si>
    <t>2033-34</t>
  </si>
  <si>
    <t>2034-35</t>
  </si>
  <si>
    <t>BASE CASE - Waste Inputs:</t>
  </si>
  <si>
    <t xml:space="preserve"> SCENARIO 1 - Waste Inputs:</t>
  </si>
  <si>
    <t>Consultants</t>
  </si>
  <si>
    <t>Contractors</t>
  </si>
  <si>
    <t>Contingency Capital</t>
  </si>
  <si>
    <t>Overheads &amp; admin</t>
  </si>
  <si>
    <t>Maintenance - equipment</t>
  </si>
  <si>
    <t>Contingency O&amp;M</t>
  </si>
  <si>
    <t>BASE CASE - Products</t>
  </si>
  <si>
    <t>SCENARIO 1 - Products</t>
  </si>
  <si>
    <t>Data Source/Assumptions/Notes</t>
  </si>
  <si>
    <t>Total Scenario 1 - Product Outputs</t>
  </si>
  <si>
    <t>Total Base Case (BAU) - Product Outputs</t>
  </si>
  <si>
    <t>Total Base Case (BAU) - Waste Inputs</t>
  </si>
  <si>
    <t>Total Scenario 1 - Waste Inputs</t>
  </si>
  <si>
    <t>Input 1</t>
  </si>
  <si>
    <t>Input 2</t>
  </si>
  <si>
    <t>Input 3</t>
  </si>
  <si>
    <t>Input 4</t>
  </si>
  <si>
    <t>Input 5</t>
  </si>
  <si>
    <t>Input 6</t>
  </si>
  <si>
    <t>other</t>
  </si>
  <si>
    <t>Product 1</t>
  </si>
  <si>
    <t>Product 2</t>
  </si>
  <si>
    <t>Product 3</t>
  </si>
  <si>
    <t>Product 4</t>
  </si>
  <si>
    <t>Product 5</t>
  </si>
  <si>
    <t>Product 6</t>
  </si>
  <si>
    <t>Product 7</t>
  </si>
  <si>
    <t>Product 8</t>
  </si>
  <si>
    <t>Product 9</t>
  </si>
  <si>
    <t>Product 10</t>
  </si>
  <si>
    <t>BASE CASE - Capital Costs</t>
  </si>
  <si>
    <t>Plant</t>
  </si>
  <si>
    <t>Equipment</t>
  </si>
  <si>
    <t>$</t>
  </si>
  <si>
    <t>Site Engineering</t>
  </si>
  <si>
    <t>Planning</t>
  </si>
  <si>
    <t>SCENARIO 1 - Capital Costs</t>
  </si>
  <si>
    <t>Transport</t>
  </si>
  <si>
    <t>CAPITAL COST</t>
  </si>
  <si>
    <t>Labour/Staff</t>
  </si>
  <si>
    <t>Electricity</t>
  </si>
  <si>
    <t>Gas</t>
  </si>
  <si>
    <t>Fuel</t>
  </si>
  <si>
    <t>Maintenance - buildings</t>
  </si>
  <si>
    <t>Transport - inputs</t>
  </si>
  <si>
    <t>Transport - products</t>
  </si>
  <si>
    <t>Monitoring and compliance</t>
  </si>
  <si>
    <t>Total Scenario 1 - Capital Cost</t>
  </si>
  <si>
    <t>Total Base Case - Capital Cost</t>
  </si>
  <si>
    <t>RECURRENT/OPERATING COST</t>
  </si>
  <si>
    <t>Total Base Case - Operating Cost</t>
  </si>
  <si>
    <t>Plant hire</t>
  </si>
  <si>
    <t>Scenario 1 - Operating Cost</t>
  </si>
  <si>
    <t>Total Scenario 1 - Operating Cost</t>
  </si>
  <si>
    <t>TOTAL</t>
  </si>
  <si>
    <t>BASE CASE - Revenue from sale of products</t>
  </si>
  <si>
    <t>$/t</t>
  </si>
  <si>
    <t>Total Base Case - Product Revenue</t>
  </si>
  <si>
    <t>Total Scenario 1 - Product Revenue</t>
  </si>
  <si>
    <t>NAME</t>
  </si>
  <si>
    <t>Base Discount Rate</t>
  </si>
  <si>
    <t>Overarching Assumptions</t>
  </si>
  <si>
    <t>Revenue from sale of products</t>
  </si>
  <si>
    <t>SCENARIO 1 - Revenue from sale of products</t>
  </si>
  <si>
    <t>2035-36</t>
  </si>
  <si>
    <t>2036-37</t>
  </si>
  <si>
    <t>2037-38</t>
  </si>
  <si>
    <t>2038-39</t>
  </si>
  <si>
    <t>2039-40</t>
  </si>
  <si>
    <t>2040-41</t>
  </si>
  <si>
    <t>2041-42</t>
  </si>
  <si>
    <t>2042-43</t>
  </si>
  <si>
    <t>2043-44</t>
  </si>
  <si>
    <t>2044-45</t>
  </si>
  <si>
    <t>2045-46</t>
  </si>
  <si>
    <t>Total Capital (Infrastructure) Costs</t>
  </si>
  <si>
    <t>Total Recurrent Cost</t>
  </si>
  <si>
    <t>Present Value ($PV)</t>
  </si>
  <si>
    <t>SCENARIO 1 - RESULTS</t>
  </si>
  <si>
    <t>Low Discount Rate (Sensitivity Test)</t>
  </si>
  <si>
    <t>High Discount Rate (Sensitivity Test)</t>
  </si>
  <si>
    <t>Analysis Period (years)</t>
  </si>
  <si>
    <t>Base year for the analysis</t>
  </si>
  <si>
    <t>Note: This value should reflect the anticipated life-span of the infrastructure. Maximum is 30 years.</t>
  </si>
  <si>
    <t>WASTE INPUTS AND OUTPUTS</t>
  </si>
  <si>
    <t>CAPITAL AND OPERATING COSTS</t>
  </si>
  <si>
    <t>OVERARCHING ASSUMPTIONS</t>
  </si>
  <si>
    <t>Scenaro 1</t>
  </si>
  <si>
    <t>Inflation</t>
  </si>
  <si>
    <t>e.g. Average Annual CPI growth 2002-12 (Sydney), Source: IPART 2014</t>
  </si>
  <si>
    <t>TAX COST</t>
  </si>
  <si>
    <t>Base Case - Tax Cost</t>
  </si>
  <si>
    <t>Scenario 1 - Tax Cost</t>
  </si>
  <si>
    <t>Tax</t>
  </si>
  <si>
    <t>Total Base Case - Tax Cost</t>
  </si>
  <si>
    <t>REVENUE</t>
  </si>
  <si>
    <t>BASE CASE - Other Revenue</t>
  </si>
  <si>
    <t>SCENARIO 1 - Other Revenue</t>
  </si>
  <si>
    <t>Gate fees</t>
  </si>
  <si>
    <t>Royalties</t>
  </si>
  <si>
    <t>Energy</t>
  </si>
  <si>
    <t>Grant funding</t>
  </si>
  <si>
    <t>Total Base Case - Other Revenue</t>
  </si>
  <si>
    <t>Total Scenario 1 - Other Revenue</t>
  </si>
  <si>
    <t>Revenue</t>
  </si>
  <si>
    <t>Other Revenue</t>
  </si>
  <si>
    <t>TOTAL REVENUE</t>
  </si>
  <si>
    <t>Tax Cost</t>
  </si>
  <si>
    <t>RESULT</t>
  </si>
  <si>
    <t>Project Result</t>
  </si>
  <si>
    <t>Incremental Result</t>
  </si>
  <si>
    <t>NPV</t>
  </si>
  <si>
    <t>Net Present Value Outcome (base discount rate)</t>
  </si>
  <si>
    <t>Net Present Value Outcome (low discount rate - sensitivity)</t>
  </si>
  <si>
    <t>Net Present Value Outcome (high discount rate - sensitivity)</t>
  </si>
  <si>
    <t>Guidelines for Financial Appraisal</t>
  </si>
  <si>
    <t>Note: This is a nominal post-tax discount rate that should reflect the organisation's weighted average cost of capital.  The discount rate and the cashflow are nominal post tax, as the cost of debt and equity are observed only in nominal terms.</t>
  </si>
  <si>
    <t xml:space="preserve"> </t>
  </si>
  <si>
    <t>4. Set the base year and analysis period, see overarching assumptions sheet (Sheet 1).  The analysis period should reflect the lifespan of the proposed infrastructure asset.</t>
  </si>
  <si>
    <t>5. Once the assumptions pages are complete, review the calculation and results pages.</t>
  </si>
  <si>
    <t>6. The results of the analysis (the scenarios incremental to the base case) will automatically appear in the 'Results' tab.</t>
  </si>
  <si>
    <t>Financial Model for Resource Recovery Facility Expansion and Enhancement program</t>
  </si>
  <si>
    <t>FINANCIAL ANALYSIS TOOL - Resource Recovery Facility Expansion and Enhancement Program</t>
  </si>
  <si>
    <t>1. It is recommended that users contact the business case advisory services provider before using the model.</t>
  </si>
  <si>
    <t>2. Start by completing the assumptions pages (Sheets 1-4).  The assumptions need to reflect both the base case (without project) and option scenario (with project) situations.</t>
  </si>
  <si>
    <t>DATE</t>
  </si>
  <si>
    <t>Input 7</t>
  </si>
  <si>
    <t>Input 8</t>
  </si>
  <si>
    <t>Input 9</t>
  </si>
  <si>
    <t>Input 10</t>
  </si>
  <si>
    <t>Input 11</t>
  </si>
  <si>
    <t>Input 12</t>
  </si>
  <si>
    <t>Input 13</t>
  </si>
  <si>
    <t>Input 14</t>
  </si>
  <si>
    <t>Commercial and Industrial (C&amp;I) - Mixed</t>
  </si>
  <si>
    <t>Breakdown - please detail anticipated breakdown of waste input stream, e.g. paper, cardboard, wood/timber, plastics, glass, metals, organics, etc.</t>
  </si>
  <si>
    <t>Municipal Solid Waste (MSW) - Mixed</t>
  </si>
  <si>
    <t>Describe</t>
  </si>
  <si>
    <t>C&amp;I - Source separated dry recycling</t>
  </si>
  <si>
    <t>MSW - Source separated dry recycling</t>
  </si>
  <si>
    <t>C&amp;I - Source separated organics</t>
  </si>
  <si>
    <t>MSW - Source separated organics</t>
  </si>
  <si>
    <t>Reused/Recycled/Reprocessed Products (tonnes)</t>
  </si>
  <si>
    <t>Nil - going to landfill/Other?</t>
  </si>
  <si>
    <t>Product 11</t>
  </si>
  <si>
    <t>Product 12</t>
  </si>
  <si>
    <t>Product 13</t>
  </si>
  <si>
    <t>Product 14</t>
  </si>
  <si>
    <t>Paper</t>
  </si>
  <si>
    <t>Describe - What is the precise nature of the output from the new infrastructure, e.g. Recovery of recyclables for reuse, recycled products for market sale, other? How will the outputs be reused/recycled?</t>
  </si>
  <si>
    <t>Cardboard</t>
  </si>
  <si>
    <t>Plastic</t>
  </si>
  <si>
    <t>Glass</t>
  </si>
  <si>
    <t>Non-ferrous metal</t>
  </si>
  <si>
    <t>Ferrous Metal</t>
  </si>
  <si>
    <t>Compost - High Grade</t>
  </si>
  <si>
    <t>Compost - Low Grade</t>
  </si>
  <si>
    <t>PEF - Processed Engineered Fuel</t>
  </si>
  <si>
    <t>Reused equipment</t>
  </si>
  <si>
    <t>Describe - e.g. recycled office furniture</t>
  </si>
  <si>
    <t>Residual waste that is sent to landfill (note total tonnage should correlate with total tonnage of waste inputs)</t>
  </si>
  <si>
    <t>Product 15</t>
  </si>
  <si>
    <t>Maintenance - plant</t>
  </si>
  <si>
    <t>Landfill disposal cost</t>
  </si>
  <si>
    <t xml:space="preserve">other </t>
  </si>
  <si>
    <t>Payment to third party</t>
  </si>
  <si>
    <t>E.g. Payment to third party to receive and recycle/reuse outputs.</t>
  </si>
  <si>
    <t>REVENUE FROM SALE OF PRODUCTS</t>
  </si>
  <si>
    <t>OTHER REVENUE</t>
  </si>
  <si>
    <t>Product value, e.g. $XX/t.  Change and justify this value for your project.</t>
  </si>
  <si>
    <t>Financial Analysis Model for Resource Recovery Facility Expansion and Enhancement Program</t>
  </si>
  <si>
    <t>Base Case (business as usual):  Infrastructure Project is not developed/development is delayed</t>
  </si>
  <si>
    <t>Scenario 1:  Infrastructure Project NAME is developed</t>
  </si>
  <si>
    <t>Other charges</t>
  </si>
  <si>
    <t>BASE CASE - Operating Cost</t>
  </si>
  <si>
    <t xml:space="preserve">Contaminant/residual disposal cost. </t>
  </si>
  <si>
    <t>Waste Inputs Breakdown (tonnes)</t>
  </si>
  <si>
    <t>Note : All values are in nominal dollars, so they must be inflated in the financial analysis.</t>
  </si>
  <si>
    <t>7. Results should first be sanity checked and then sensitivity tests should be run on key parameters, e.g. +/- 20% on capital costs, operating costs and revenue.</t>
  </si>
  <si>
    <t>3. Assign monetary values to the costs and revenue streams, and reference sources for values.  Ensure that all dollar values are in nominal dollars and are inflated over time.</t>
  </si>
  <si>
    <t>Does the development of these products result in any residual waste that is sent to landfill?</t>
  </si>
  <si>
    <t>2046-47</t>
  </si>
  <si>
    <t>1. Not required for local government.
2. Private sector applicants need to complete based on their estimated tax liability.  Note the calculation of tax is not included in this spreadsheet because individual business circumstances vary.</t>
  </si>
  <si>
    <t>Incremental diversion</t>
  </si>
  <si>
    <t>Total</t>
  </si>
  <si>
    <t>Present value (base discount rate)</t>
  </si>
  <si>
    <t>8. Local government applicants do not need to complete the tax cost in Sheet_3 Capex and Opex Costs.  Private sector applicants need to complete the tax cost line in the sheet based on their tax liability calculations.</t>
  </si>
  <si>
    <t>Total Scenario 1 - Tax Cost</t>
  </si>
  <si>
    <t xml:space="preserve">  </t>
  </si>
  <si>
    <t>Version:</t>
  </si>
  <si>
    <t>October 2017</t>
  </si>
  <si>
    <t>2017-18 financial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</si>
</sst>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Red]\-&quot;$&quot;#,##0"/>
    <numFmt numFmtId="8" formatCode="&quot;$&quot;#,##0.00;[Red]\-&quot;$&quot;#,##0.00"/>
    <numFmt numFmtId="41" formatCode="_-* #,##0_-;\-* #,##0_-;_-* &quot;-&quot;_-;_-@_-"/>
    <numFmt numFmtId="44" formatCode="_-&quot;$&quot;* #,##0.00_-;\-&quot;$&quot;* #,##0.00_-;_-&quot;$&quot;* &quot;-&quot;??_-;_-@_-"/>
    <numFmt numFmtId="43" formatCode="_-* #,##0.00_-;\-* #,##0.00_-;_-* &quot;-&quot;??_-;_-@_-"/>
    <numFmt numFmtId="164" formatCode="#,##0_ ;[Red]\-#,##0\ "/>
    <numFmt numFmtId="165" formatCode="[$-F800]dddd\,\ mmmm\ dd\,\ yyyy"/>
    <numFmt numFmtId="166" formatCode="_-* #,##0_-;\-* #,##0_-;_-* &quot;-&quot;??_-;_-@_-"/>
    <numFmt numFmtId="167" formatCode="0.0%"/>
    <numFmt numFmtId="168" formatCode="_-&quot;$&quot;* #,##0_-;\-&quot;$&quot;* #,##0_-;_-&quot;$&quot;* &quot;-&quot;??_-;_-@_-"/>
  </numFmts>
  <fonts count="45" x14ac:knownFonts="1">
    <font>
      <sz val="10"/>
      <color theme="1"/>
      <name val="Calibri"/>
      <family val="2"/>
    </font>
    <font>
      <sz val="11"/>
      <color theme="1"/>
      <name val="Calibri"/>
      <family val="2"/>
      <scheme val="minor"/>
    </font>
    <font>
      <b/>
      <sz val="10"/>
      <color theme="1"/>
      <name val="Calibri"/>
      <family val="2"/>
    </font>
    <font>
      <b/>
      <sz val="11"/>
      <color theme="1"/>
      <name val="Calibri"/>
      <family val="2"/>
    </font>
    <font>
      <b/>
      <sz val="12"/>
      <color theme="1"/>
      <name val="Calibri"/>
      <family val="2"/>
    </font>
    <font>
      <sz val="11"/>
      <color theme="1"/>
      <name val="Calibri"/>
      <family val="2"/>
      <scheme val="minor"/>
    </font>
    <font>
      <sz val="10"/>
      <name val="Arial"/>
      <family val="2"/>
    </font>
    <font>
      <i/>
      <sz val="10"/>
      <color theme="1"/>
      <name val="Calibri"/>
      <family val="2"/>
    </font>
    <font>
      <sz val="10"/>
      <color theme="1"/>
      <name val="Calibri"/>
      <family val="2"/>
    </font>
    <font>
      <sz val="11"/>
      <color theme="1"/>
      <name val="Calibri"/>
      <family val="2"/>
    </font>
    <font>
      <sz val="10"/>
      <color theme="0" tint="-0.249977111117893"/>
      <name val="Calibri"/>
      <family val="2"/>
    </font>
    <font>
      <b/>
      <sz val="11"/>
      <color rgb="FFC00000"/>
      <name val="Calibri"/>
      <family val="2"/>
    </font>
    <font>
      <b/>
      <sz val="10"/>
      <color rgb="FFC00000"/>
      <name val="Calibri"/>
      <family val="2"/>
    </font>
    <font>
      <sz val="10"/>
      <color theme="0"/>
      <name val="Calibri"/>
      <family val="2"/>
    </font>
    <font>
      <b/>
      <sz val="10"/>
      <color theme="0"/>
      <name val="Calibri"/>
      <family val="2"/>
    </font>
    <font>
      <b/>
      <i/>
      <sz val="10"/>
      <color theme="1"/>
      <name val="Calibri"/>
      <family val="2"/>
    </font>
    <font>
      <b/>
      <u/>
      <sz val="10"/>
      <color theme="1"/>
      <name val="Calibri"/>
      <family val="2"/>
    </font>
    <font>
      <u/>
      <sz val="10"/>
      <color theme="10"/>
      <name val="Calibri"/>
      <family val="2"/>
    </font>
    <font>
      <sz val="12"/>
      <name val="Arial"/>
      <family val="2"/>
    </font>
    <font>
      <b/>
      <sz val="14"/>
      <color theme="1"/>
      <name val="Calibri"/>
      <family val="2"/>
    </font>
    <font>
      <sz val="14"/>
      <color theme="1"/>
      <name val="Calibri"/>
      <family val="2"/>
    </font>
    <font>
      <b/>
      <sz val="18"/>
      <color theme="1"/>
      <name val="Calibri"/>
      <family val="2"/>
    </font>
    <font>
      <sz val="11"/>
      <color theme="1"/>
      <name val="Times New Roman"/>
      <family val="1"/>
    </font>
    <font>
      <sz val="11"/>
      <color rgb="FF0093D0"/>
      <name val="Wingdings"/>
      <charset val="2"/>
    </font>
    <font>
      <sz val="9"/>
      <color theme="1"/>
      <name val="Times New Roman"/>
      <family val="1"/>
    </font>
    <font>
      <vertAlign val="superscript"/>
      <sz val="9"/>
      <color theme="1"/>
      <name val="Times New Roman"/>
      <family val="1"/>
    </font>
    <font>
      <b/>
      <sz val="11"/>
      <color theme="1"/>
      <name val="Calibri"/>
      <family val="2"/>
      <scheme val="minor"/>
    </font>
    <font>
      <b/>
      <i/>
      <sz val="11"/>
      <color theme="1"/>
      <name val="Calibri"/>
      <family val="2"/>
      <scheme val="minor"/>
    </font>
    <font>
      <i/>
      <sz val="11"/>
      <color theme="1"/>
      <name val="Calibri"/>
      <family val="2"/>
      <scheme val="minor"/>
    </font>
    <font>
      <sz val="10"/>
      <name val="Calibri"/>
      <family val="2"/>
    </font>
    <font>
      <u/>
      <sz val="18"/>
      <color theme="1"/>
      <name val="Calibri"/>
      <family val="2"/>
    </font>
    <font>
      <sz val="12"/>
      <color theme="1"/>
      <name val="Calibri"/>
      <family val="2"/>
    </font>
    <font>
      <i/>
      <sz val="10"/>
      <color theme="0"/>
      <name val="Calibri"/>
      <family val="2"/>
    </font>
    <font>
      <b/>
      <sz val="10"/>
      <name val="Calibri"/>
      <family val="2"/>
    </font>
    <font>
      <b/>
      <u/>
      <sz val="12"/>
      <color theme="0"/>
      <name val="Calibri"/>
      <family val="2"/>
    </font>
    <font>
      <b/>
      <sz val="18"/>
      <color theme="0"/>
      <name val="Calibri"/>
      <family val="2"/>
    </font>
    <font>
      <b/>
      <sz val="16"/>
      <color theme="0"/>
      <name val="Calibri"/>
      <family val="2"/>
    </font>
    <font>
      <b/>
      <i/>
      <sz val="10"/>
      <color theme="0"/>
      <name val="Calibri"/>
      <family val="2"/>
    </font>
    <font>
      <b/>
      <sz val="12"/>
      <color theme="0"/>
      <name val="Calibri"/>
      <family val="2"/>
    </font>
    <font>
      <sz val="12"/>
      <color theme="0"/>
      <name val="Calibri"/>
      <family val="2"/>
    </font>
    <font>
      <b/>
      <u/>
      <sz val="12"/>
      <name val="Calibri"/>
      <family val="2"/>
    </font>
    <font>
      <b/>
      <i/>
      <sz val="11"/>
      <color theme="1"/>
      <name val="Calibri"/>
      <family val="2"/>
    </font>
    <font>
      <i/>
      <sz val="11"/>
      <color theme="1"/>
      <name val="Calibri"/>
      <family val="2"/>
    </font>
    <font>
      <b/>
      <sz val="20"/>
      <color theme="1"/>
      <name val="Calibri"/>
      <family val="2"/>
    </font>
    <font>
      <b/>
      <sz val="12"/>
      <name val="Arial"/>
      <family val="2"/>
    </font>
  </fonts>
  <fills count="7">
    <fill>
      <patternFill patternType="none"/>
    </fill>
    <fill>
      <patternFill patternType="gray125"/>
    </fill>
    <fill>
      <patternFill patternType="solid">
        <fgColor theme="0"/>
        <bgColor indexed="64"/>
      </patternFill>
    </fill>
    <fill>
      <patternFill patternType="solid">
        <fgColor rgb="FF0093D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s>
  <borders count="26">
    <border>
      <left/>
      <right/>
      <top/>
      <bottom/>
      <diagonal/>
    </border>
    <border>
      <left/>
      <right/>
      <top style="thin">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medium">
        <color auto="1"/>
      </top>
      <bottom style="medium">
        <color auto="1"/>
      </bottom>
      <diagonal/>
    </border>
    <border>
      <left/>
      <right/>
      <top style="dotted">
        <color auto="1"/>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dotted">
        <color auto="1"/>
      </bottom>
      <diagonal/>
    </border>
    <border>
      <left/>
      <right/>
      <top style="dotted">
        <color auto="1"/>
      </top>
      <bottom style="dotted">
        <color auto="1"/>
      </bottom>
      <diagonal/>
    </border>
    <border>
      <left/>
      <right/>
      <top style="dotted">
        <color auto="1"/>
      </top>
      <bottom style="medium">
        <color auto="1"/>
      </bottom>
      <diagonal/>
    </border>
    <border>
      <left/>
      <right/>
      <top style="thin">
        <color indexed="64"/>
      </top>
      <bottom style="thin">
        <color indexed="64"/>
      </bottom>
      <diagonal/>
    </border>
    <border>
      <left style="thin">
        <color auto="1"/>
      </left>
      <right style="thin">
        <color auto="1"/>
      </right>
      <top style="thin">
        <color auto="1"/>
      </top>
      <bottom style="thin">
        <color indexed="64"/>
      </bottom>
      <diagonal/>
    </border>
  </borders>
  <cellStyleXfs count="23">
    <xf numFmtId="0" fontId="0"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9" fontId="8" fillId="0" borderId="0" applyFont="0" applyFill="0" applyBorder="0" applyAlignment="0" applyProtection="0"/>
    <xf numFmtId="0" fontId="17" fillId="0" borderId="0" applyNumberForma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cellStyleXfs>
  <cellXfs count="314">
    <xf numFmtId="0" fontId="0" fillId="0" borderId="0" xfId="0"/>
    <xf numFmtId="0" fontId="0" fillId="2" borderId="0" xfId="0" applyFill="1"/>
    <xf numFmtId="0" fontId="0" fillId="0" borderId="0" xfId="0" applyFill="1"/>
    <xf numFmtId="0" fontId="13" fillId="3" borderId="0" xfId="0" applyFont="1" applyFill="1" applyAlignment="1">
      <alignment horizontal="left" vertical="center"/>
    </xf>
    <xf numFmtId="164" fontId="0" fillId="0" borderId="0" xfId="0" applyNumberFormat="1"/>
    <xf numFmtId="0" fontId="0" fillId="0" borderId="0" xfId="0" applyAlignment="1">
      <alignment horizontal="right"/>
    </xf>
    <xf numFmtId="164" fontId="0" fillId="0" borderId="0" xfId="0" applyNumberFormat="1" applyAlignment="1">
      <alignment horizontal="right"/>
    </xf>
    <xf numFmtId="0" fontId="14" fillId="3" borderId="0" xfId="0" applyFont="1" applyFill="1" applyAlignment="1">
      <alignment horizontal="center" vertical="center" wrapText="1"/>
    </xf>
    <xf numFmtId="0" fontId="18" fillId="2" borderId="0" xfId="0" applyFont="1" applyFill="1"/>
    <xf numFmtId="0" fontId="20" fillId="2" borderId="0" xfId="0" applyFont="1" applyFill="1"/>
    <xf numFmtId="0" fontId="23" fillId="2" borderId="0" xfId="0" applyFont="1" applyFill="1" applyAlignment="1">
      <alignment horizontal="left" vertical="center" indent="2"/>
    </xf>
    <xf numFmtId="0" fontId="17" fillId="2" borderId="0" xfId="16" applyFill="1" applyAlignment="1">
      <alignment horizontal="left" vertical="center" indent="2"/>
    </xf>
    <xf numFmtId="0" fontId="25" fillId="2" borderId="0" xfId="0" applyFont="1" applyFill="1" applyAlignment="1">
      <alignment horizontal="justify" vertical="center"/>
    </xf>
    <xf numFmtId="0" fontId="17" fillId="2" borderId="0" xfId="16" applyFill="1" applyAlignment="1">
      <alignment horizontal="justify" vertical="center"/>
    </xf>
    <xf numFmtId="0" fontId="24" fillId="2" borderId="0" xfId="0" applyFont="1" applyFill="1" applyAlignment="1">
      <alignment horizontal="justify" vertical="center"/>
    </xf>
    <xf numFmtId="0" fontId="22" fillId="2" borderId="0" xfId="0" applyFont="1" applyFill="1" applyAlignment="1">
      <alignment vertical="center" wrapText="1"/>
    </xf>
    <xf numFmtId="0" fontId="0" fillId="0" borderId="0" xfId="0" applyAlignment="1">
      <alignment vertical="top"/>
    </xf>
    <xf numFmtId="0" fontId="0" fillId="4" borderId="0" xfId="0" applyFill="1"/>
    <xf numFmtId="0" fontId="2" fillId="0" borderId="0" xfId="0" applyFont="1" applyFill="1" applyAlignment="1">
      <alignment vertical="top"/>
    </xf>
    <xf numFmtId="0" fontId="7" fillId="0" borderId="0" xfId="0" applyFont="1"/>
    <xf numFmtId="0" fontId="4" fillId="0" borderId="0" xfId="0" applyFont="1" applyFill="1"/>
    <xf numFmtId="0" fontId="0" fillId="0" borderId="0" xfId="0" applyFill="1" applyAlignment="1">
      <alignment vertical="top"/>
    </xf>
    <xf numFmtId="0" fontId="0" fillId="0" borderId="0" xfId="0" applyFill="1" applyAlignment="1">
      <alignment horizontal="left"/>
    </xf>
    <xf numFmtId="0" fontId="0" fillId="2" borderId="0" xfId="0" applyFill="1" applyAlignment="1">
      <alignment vertical="top" wrapText="1"/>
    </xf>
    <xf numFmtId="0" fontId="0" fillId="0" borderId="0" xfId="0" applyFill="1" applyBorder="1"/>
    <xf numFmtId="0" fontId="0" fillId="2" borderId="14" xfId="0" applyFill="1" applyBorder="1"/>
    <xf numFmtId="0" fontId="0" fillId="2" borderId="0" xfId="0" applyFill="1" applyBorder="1" applyAlignment="1">
      <alignment wrapText="1"/>
    </xf>
    <xf numFmtId="0" fontId="0" fillId="5" borderId="0" xfId="0" applyFill="1" applyAlignment="1">
      <alignment vertical="top"/>
    </xf>
    <xf numFmtId="0" fontId="2" fillId="5" borderId="14" xfId="0" applyFont="1" applyFill="1" applyBorder="1" applyAlignment="1">
      <alignment vertical="top"/>
    </xf>
    <xf numFmtId="0" fontId="0" fillId="5" borderId="14" xfId="0" applyFill="1" applyBorder="1" applyAlignment="1">
      <alignment wrapText="1"/>
    </xf>
    <xf numFmtId="2" fontId="32" fillId="3" borderId="0" xfId="0" applyNumberFormat="1" applyFont="1" applyFill="1"/>
    <xf numFmtId="0" fontId="14" fillId="3" borderId="0" xfId="0" applyFont="1" applyFill="1" applyAlignment="1">
      <alignment vertical="top"/>
    </xf>
    <xf numFmtId="0" fontId="14" fillId="3" borderId="0" xfId="0" applyFont="1" applyFill="1"/>
    <xf numFmtId="0" fontId="0" fillId="2" borderId="0" xfId="0" applyFill="1" applyAlignment="1">
      <alignment vertical="top"/>
    </xf>
    <xf numFmtId="0" fontId="13" fillId="0" borderId="0" xfId="0" applyFont="1" applyFill="1" applyBorder="1"/>
    <xf numFmtId="0" fontId="30" fillId="2" borderId="14" xfId="0" applyFont="1" applyFill="1" applyBorder="1" applyAlignment="1">
      <alignment vertical="top"/>
    </xf>
    <xf numFmtId="0" fontId="0" fillId="2" borderId="14" xfId="0" applyFill="1" applyBorder="1" applyAlignment="1">
      <alignment horizontal="right"/>
    </xf>
    <xf numFmtId="0" fontId="30" fillId="2" borderId="17" xfId="0" applyFont="1" applyFill="1" applyBorder="1" applyAlignment="1">
      <alignment horizontal="left" vertical="top"/>
    </xf>
    <xf numFmtId="4" fontId="0" fillId="0" borderId="0" xfId="0" applyNumberFormat="1" applyFill="1"/>
    <xf numFmtId="0" fontId="0" fillId="2" borderId="0" xfId="0" applyFill="1" applyAlignment="1">
      <alignment horizontal="right"/>
    </xf>
    <xf numFmtId="0" fontId="4" fillId="2" borderId="14" xfId="0" applyFont="1" applyFill="1" applyBorder="1"/>
    <xf numFmtId="0" fontId="2" fillId="2" borderId="0" xfId="0" applyFont="1" applyFill="1" applyBorder="1" applyAlignment="1">
      <alignment vertical="top"/>
    </xf>
    <xf numFmtId="0" fontId="7" fillId="0" borderId="0" xfId="0" applyFont="1" applyAlignment="1">
      <alignment vertical="top"/>
    </xf>
    <xf numFmtId="0" fontId="0" fillId="0" borderId="0" xfId="0" applyFill="1" applyBorder="1" applyAlignment="1">
      <alignment vertical="top"/>
    </xf>
    <xf numFmtId="0" fontId="4" fillId="0" borderId="0" xfId="0" applyFont="1" applyFill="1" applyAlignment="1">
      <alignment vertical="top"/>
    </xf>
    <xf numFmtId="0" fontId="0" fillId="2" borderId="14" xfId="0" applyFill="1" applyBorder="1" applyAlignment="1">
      <alignment vertical="top"/>
    </xf>
    <xf numFmtId="2" fontId="32" fillId="3" borderId="0" xfId="0" applyNumberFormat="1" applyFont="1" applyFill="1" applyAlignment="1">
      <alignment vertical="top"/>
    </xf>
    <xf numFmtId="0" fontId="13" fillId="0" borderId="0" xfId="0" applyFont="1" applyFill="1" applyBorder="1" applyAlignment="1">
      <alignment vertical="top"/>
    </xf>
    <xf numFmtId="0" fontId="0" fillId="5" borderId="0" xfId="0" applyFill="1" applyAlignment="1">
      <alignment horizontal="left" vertical="top"/>
    </xf>
    <xf numFmtId="0" fontId="0" fillId="0" borderId="0" xfId="0" applyFont="1" applyFill="1" applyBorder="1" applyAlignment="1">
      <alignment vertical="top"/>
    </xf>
    <xf numFmtId="0" fontId="2" fillId="5" borderId="14" xfId="0" applyFont="1" applyFill="1" applyBorder="1" applyAlignment="1">
      <alignment vertical="top" wrapText="1"/>
    </xf>
    <xf numFmtId="0" fontId="27" fillId="0" borderId="0" xfId="0" applyFont="1" applyFill="1" applyBorder="1" applyAlignment="1">
      <alignment vertical="top"/>
    </xf>
    <xf numFmtId="0" fontId="28" fillId="2" borderId="0" xfId="0" applyFont="1" applyFill="1" applyAlignment="1">
      <alignment vertical="top"/>
    </xf>
    <xf numFmtId="0" fontId="28" fillId="0" borderId="0" xfId="0" applyFont="1" applyFill="1" applyBorder="1" applyAlignment="1">
      <alignment vertical="top"/>
    </xf>
    <xf numFmtId="0" fontId="13" fillId="3" borderId="0" xfId="0" applyFont="1" applyFill="1" applyAlignment="1">
      <alignment vertical="top" wrapText="1"/>
    </xf>
    <xf numFmtId="0" fontId="0" fillId="5" borderId="14" xfId="0" applyFill="1" applyBorder="1" applyAlignment="1">
      <alignment vertical="top" wrapText="1"/>
    </xf>
    <xf numFmtId="0" fontId="7" fillId="2" borderId="0" xfId="0" applyFont="1" applyFill="1" applyAlignment="1">
      <alignment vertical="top"/>
    </xf>
    <xf numFmtId="0" fontId="0" fillId="2" borderId="14" xfId="0" applyFill="1" applyBorder="1" applyAlignment="1">
      <alignment vertical="top" wrapText="1"/>
    </xf>
    <xf numFmtId="0" fontId="7" fillId="0" borderId="0" xfId="0" applyFont="1" applyFill="1" applyAlignment="1">
      <alignment vertical="top"/>
    </xf>
    <xf numFmtId="0" fontId="0" fillId="0" borderId="0" xfId="0" applyFill="1" applyAlignment="1">
      <alignment vertical="top" wrapText="1"/>
    </xf>
    <xf numFmtId="0" fontId="14" fillId="3" borderId="0" xfId="0" applyFont="1" applyFill="1" applyAlignment="1">
      <alignment horizontal="right"/>
    </xf>
    <xf numFmtId="0" fontId="13" fillId="3" borderId="0" xfId="0" applyFont="1" applyFill="1" applyAlignment="1">
      <alignment horizontal="right"/>
    </xf>
    <xf numFmtId="0" fontId="0" fillId="5" borderId="0" xfId="0" applyFill="1" applyAlignment="1">
      <alignment horizontal="right"/>
    </xf>
    <xf numFmtId="0" fontId="0" fillId="5" borderId="14" xfId="0" applyFill="1" applyBorder="1" applyAlignment="1">
      <alignment horizontal="right"/>
    </xf>
    <xf numFmtId="0" fontId="0" fillId="5" borderId="0" xfId="0" applyFill="1" applyAlignment="1">
      <alignment vertical="top" wrapText="1"/>
    </xf>
    <xf numFmtId="0" fontId="0" fillId="5" borderId="0" xfId="0" applyFill="1"/>
    <xf numFmtId="0" fontId="4" fillId="2" borderId="14" xfId="0" applyFont="1" applyFill="1" applyBorder="1" applyAlignment="1">
      <alignment vertical="top"/>
    </xf>
    <xf numFmtId="0" fontId="0" fillId="2" borderId="0" xfId="0" applyFill="1" applyBorder="1" applyAlignment="1">
      <alignment vertical="top" wrapText="1"/>
    </xf>
    <xf numFmtId="0" fontId="0" fillId="2" borderId="21" xfId="0" applyFill="1" applyBorder="1" applyAlignment="1">
      <alignment vertical="top" wrapText="1"/>
    </xf>
    <xf numFmtId="0" fontId="0" fillId="2" borderId="22" xfId="0" applyFill="1" applyBorder="1" applyAlignment="1">
      <alignment vertical="top"/>
    </xf>
    <xf numFmtId="0" fontId="0" fillId="2" borderId="22" xfId="0" applyFill="1" applyBorder="1" applyAlignment="1">
      <alignment vertical="top" wrapText="1"/>
    </xf>
    <xf numFmtId="0" fontId="0" fillId="2" borderId="23" xfId="0" applyFill="1" applyBorder="1" applyAlignment="1">
      <alignment vertical="top" wrapText="1"/>
    </xf>
    <xf numFmtId="6" fontId="0" fillId="2" borderId="21" xfId="0" applyNumberFormat="1" applyFill="1" applyBorder="1" applyAlignment="1">
      <alignment vertical="top"/>
    </xf>
    <xf numFmtId="6" fontId="0" fillId="2" borderId="22" xfId="0" applyNumberFormat="1" applyFill="1" applyBorder="1" applyAlignment="1">
      <alignment vertical="top"/>
    </xf>
    <xf numFmtId="6" fontId="0" fillId="2" borderId="23" xfId="0" applyNumberFormat="1" applyFill="1" applyBorder="1" applyAlignment="1">
      <alignment vertical="top"/>
    </xf>
    <xf numFmtId="0" fontId="0" fillId="2" borderId="21" xfId="0" applyFill="1" applyBorder="1" applyAlignment="1">
      <alignment wrapText="1"/>
    </xf>
    <xf numFmtId="0" fontId="0" fillId="5" borderId="0" xfId="0" applyFill="1" applyAlignment="1">
      <alignment horizontal="right" vertical="top"/>
    </xf>
    <xf numFmtId="0" fontId="7" fillId="5" borderId="0" xfId="0" applyFont="1" applyFill="1"/>
    <xf numFmtId="0" fontId="13" fillId="3" borderId="0" xfId="0" applyFont="1" applyFill="1" applyAlignment="1">
      <alignment horizontal="right" vertical="top"/>
    </xf>
    <xf numFmtId="0" fontId="0" fillId="5" borderId="14" xfId="0" applyFill="1" applyBorder="1" applyAlignment="1">
      <alignment horizontal="right" vertical="top"/>
    </xf>
    <xf numFmtId="0" fontId="0" fillId="0" borderId="0" xfId="0" applyFill="1" applyAlignment="1">
      <alignment horizontal="right" vertical="top"/>
    </xf>
    <xf numFmtId="0" fontId="2" fillId="0" borderId="0" xfId="0" applyFont="1" applyFill="1" applyAlignment="1">
      <alignment horizontal="right" vertical="top"/>
    </xf>
    <xf numFmtId="0" fontId="4" fillId="2" borderId="14" xfId="0" applyFont="1" applyFill="1" applyBorder="1" applyAlignment="1">
      <alignment horizontal="right" vertical="top"/>
    </xf>
    <xf numFmtId="0" fontId="4" fillId="2" borderId="18" xfId="0" applyFont="1" applyFill="1" applyBorder="1" applyAlignment="1">
      <alignment horizontal="right" vertical="top"/>
    </xf>
    <xf numFmtId="0" fontId="29" fillId="3" borderId="0" xfId="0" applyFont="1" applyFill="1" applyAlignment="1">
      <alignment horizontal="right" vertical="top"/>
    </xf>
    <xf numFmtId="41" fontId="13" fillId="3" borderId="0" xfId="0" applyNumberFormat="1" applyFont="1" applyFill="1" applyAlignment="1">
      <alignment horizontal="right" vertical="top"/>
    </xf>
    <xf numFmtId="166" fontId="33" fillId="5" borderId="19" xfId="0" applyNumberFormat="1" applyFont="1" applyFill="1" applyBorder="1" applyAlignment="1">
      <alignment horizontal="right" vertical="top"/>
    </xf>
    <xf numFmtId="166" fontId="0" fillId="5" borderId="0" xfId="18" applyNumberFormat="1" applyFont="1" applyFill="1" applyAlignment="1">
      <alignment horizontal="right" vertical="top"/>
    </xf>
    <xf numFmtId="166" fontId="33" fillId="5" borderId="2" xfId="0" applyNumberFormat="1" applyFont="1" applyFill="1" applyBorder="1" applyAlignment="1">
      <alignment horizontal="right" vertical="top"/>
    </xf>
    <xf numFmtId="166" fontId="33" fillId="5" borderId="16" xfId="0" applyNumberFormat="1" applyFont="1" applyFill="1" applyBorder="1" applyAlignment="1">
      <alignment horizontal="right" vertical="top"/>
    </xf>
    <xf numFmtId="166" fontId="26" fillId="5" borderId="14" xfId="18" applyNumberFormat="1" applyFont="1" applyFill="1" applyBorder="1" applyAlignment="1">
      <alignment horizontal="right" vertical="top"/>
    </xf>
    <xf numFmtId="0" fontId="0" fillId="2" borderId="0" xfId="0" applyFill="1" applyBorder="1" applyAlignment="1">
      <alignment horizontal="right" vertical="top"/>
    </xf>
    <xf numFmtId="41" fontId="26" fillId="2" borderId="0" xfId="0" applyNumberFormat="1" applyFont="1" applyFill="1" applyBorder="1" applyAlignment="1">
      <alignment horizontal="right" vertical="top"/>
    </xf>
    <xf numFmtId="0" fontId="0" fillId="0" borderId="0" xfId="0" applyAlignment="1">
      <alignment horizontal="right" vertical="top"/>
    </xf>
    <xf numFmtId="166" fontId="0" fillId="2" borderId="0" xfId="18" applyNumberFormat="1" applyFont="1" applyFill="1" applyAlignment="1">
      <alignment horizontal="right" vertical="top"/>
    </xf>
    <xf numFmtId="166" fontId="33" fillId="5" borderId="20" xfId="0" applyNumberFormat="1" applyFont="1" applyFill="1" applyBorder="1" applyAlignment="1">
      <alignment horizontal="right" vertical="top"/>
    </xf>
    <xf numFmtId="0" fontId="31" fillId="0" borderId="0" xfId="0" applyFont="1" applyFill="1" applyAlignment="1">
      <alignment horizontal="right"/>
    </xf>
    <xf numFmtId="0" fontId="4" fillId="0" borderId="0" xfId="0" applyFont="1" applyFill="1" applyAlignment="1">
      <alignment horizontal="right"/>
    </xf>
    <xf numFmtId="0" fontId="0" fillId="0" borderId="0" xfId="0" applyFill="1" applyAlignment="1">
      <alignment horizontal="right"/>
    </xf>
    <xf numFmtId="0" fontId="0" fillId="2" borderId="18" xfId="0" applyFill="1" applyBorder="1" applyAlignment="1">
      <alignment horizontal="right"/>
    </xf>
    <xf numFmtId="41" fontId="13" fillId="3" borderId="0" xfId="0" applyNumberFormat="1" applyFont="1" applyFill="1" applyAlignment="1">
      <alignment horizontal="right"/>
    </xf>
    <xf numFmtId="167" fontId="0" fillId="2" borderId="21" xfId="15" applyNumberFormat="1" applyFont="1" applyFill="1" applyBorder="1" applyAlignment="1">
      <alignment horizontal="right" wrapText="1"/>
    </xf>
    <xf numFmtId="41" fontId="0" fillId="2" borderId="0" xfId="0" applyNumberFormat="1" applyFont="1" applyFill="1" applyAlignment="1">
      <alignment horizontal="right"/>
    </xf>
    <xf numFmtId="167" fontId="0" fillId="2" borderId="22" xfId="15" applyNumberFormat="1" applyFont="1" applyFill="1" applyBorder="1" applyAlignment="1">
      <alignment horizontal="right" wrapText="1"/>
    </xf>
    <xf numFmtId="167" fontId="2" fillId="5" borderId="14" xfId="15" applyNumberFormat="1" applyFont="1" applyFill="1" applyBorder="1" applyAlignment="1">
      <alignment horizontal="right" wrapText="1"/>
    </xf>
    <xf numFmtId="0" fontId="2" fillId="5" borderId="14" xfId="0" applyFont="1" applyFill="1" applyBorder="1" applyAlignment="1">
      <alignment horizontal="right"/>
    </xf>
    <xf numFmtId="41" fontId="26" fillId="5" borderId="14" xfId="0" applyNumberFormat="1" applyFont="1" applyFill="1" applyBorder="1" applyAlignment="1">
      <alignment horizontal="right"/>
    </xf>
    <xf numFmtId="43" fontId="0" fillId="2" borderId="0" xfId="0" applyNumberFormat="1" applyFill="1" applyAlignment="1">
      <alignment horizontal="right"/>
    </xf>
    <xf numFmtId="44" fontId="0" fillId="2" borderId="0" xfId="17" applyFont="1" applyFill="1" applyAlignment="1">
      <alignment horizontal="right"/>
    </xf>
    <xf numFmtId="168" fontId="0" fillId="2" borderId="0" xfId="0" applyNumberFormat="1" applyFill="1" applyAlignment="1">
      <alignment horizontal="right"/>
    </xf>
    <xf numFmtId="44" fontId="0" fillId="2" borderId="14" xfId="17" applyFont="1" applyFill="1" applyBorder="1" applyAlignment="1">
      <alignment horizontal="right"/>
    </xf>
    <xf numFmtId="168" fontId="0" fillId="2" borderId="14" xfId="0" applyNumberFormat="1" applyFill="1" applyBorder="1" applyAlignment="1">
      <alignment horizontal="right"/>
    </xf>
    <xf numFmtId="9" fontId="2" fillId="5" borderId="14" xfId="0" applyNumberFormat="1" applyFont="1" applyFill="1" applyBorder="1" applyAlignment="1">
      <alignment horizontal="right"/>
    </xf>
    <xf numFmtId="41" fontId="2" fillId="5" borderId="14" xfId="0" applyNumberFormat="1" applyFont="1" applyFill="1" applyBorder="1" applyAlignment="1">
      <alignment horizontal="right"/>
    </xf>
    <xf numFmtId="9" fontId="0" fillId="5" borderId="14" xfId="0" applyNumberFormat="1" applyFill="1" applyBorder="1" applyAlignment="1">
      <alignment horizontal="right"/>
    </xf>
    <xf numFmtId="43" fontId="0" fillId="0" borderId="0" xfId="0" applyNumberFormat="1" applyFill="1" applyAlignment="1">
      <alignment horizontal="right"/>
    </xf>
    <xf numFmtId="0" fontId="21" fillId="4" borderId="0" xfId="0" applyFont="1" applyFill="1"/>
    <xf numFmtId="0" fontId="2" fillId="4" borderId="0" xfId="0" applyFont="1" applyFill="1"/>
    <xf numFmtId="8" fontId="0" fillId="0" borderId="0" xfId="0" applyNumberFormat="1"/>
    <xf numFmtId="2" fontId="7" fillId="5" borderId="0" xfId="0" applyNumberFormat="1" applyFont="1" applyFill="1" applyAlignment="1">
      <alignment vertical="top"/>
    </xf>
    <xf numFmtId="2" fontId="7" fillId="5" borderId="0" xfId="0" applyNumberFormat="1" applyFont="1" applyFill="1"/>
    <xf numFmtId="0" fontId="10" fillId="5" borderId="0" xfId="0" applyFont="1" applyFill="1"/>
    <xf numFmtId="0" fontId="14" fillId="3" borderId="0" xfId="0" applyFont="1" applyFill="1" applyAlignment="1">
      <alignment horizontal="center" vertical="top"/>
    </xf>
    <xf numFmtId="0" fontId="27" fillId="5" borderId="0" xfId="0" applyFont="1" applyFill="1" applyAlignment="1">
      <alignment vertical="top"/>
    </xf>
    <xf numFmtId="0" fontId="28" fillId="5" borderId="0" xfId="0" applyFont="1" applyFill="1" applyAlignment="1">
      <alignment vertical="top"/>
    </xf>
    <xf numFmtId="0" fontId="7" fillId="5" borderId="0" xfId="0" applyFont="1" applyFill="1" applyAlignment="1">
      <alignment vertical="top"/>
    </xf>
    <xf numFmtId="0" fontId="3" fillId="5" borderId="11" xfId="0" applyFont="1" applyFill="1" applyBorder="1"/>
    <xf numFmtId="0" fontId="0" fillId="5" borderId="11" xfId="0" applyFill="1" applyBorder="1"/>
    <xf numFmtId="0" fontId="2" fillId="5" borderId="13" xfId="0" applyFont="1" applyFill="1" applyBorder="1"/>
    <xf numFmtId="0" fontId="0" fillId="5" borderId="13" xfId="0" applyFill="1" applyBorder="1"/>
    <xf numFmtId="3" fontId="0" fillId="5" borderId="13" xfId="0" applyNumberFormat="1" applyFill="1" applyBorder="1"/>
    <xf numFmtId="9" fontId="19" fillId="4" borderId="0" xfId="0" applyNumberFormat="1" applyFont="1" applyFill="1"/>
    <xf numFmtId="0" fontId="20" fillId="4" borderId="0" xfId="0" applyFont="1" applyFill="1"/>
    <xf numFmtId="165" fontId="19" fillId="4" borderId="0" xfId="0" applyNumberFormat="1" applyFont="1" applyFill="1" applyAlignment="1">
      <alignment horizontal="left"/>
    </xf>
    <xf numFmtId="0" fontId="0" fillId="4" borderId="0" xfId="0" applyFill="1" applyAlignment="1">
      <alignment horizontal="left"/>
    </xf>
    <xf numFmtId="9" fontId="2" fillId="4" borderId="0" xfId="0" applyNumberFormat="1" applyFont="1" applyFill="1"/>
    <xf numFmtId="0" fontId="35" fillId="3" borderId="0" xfId="0" applyFont="1" applyFill="1"/>
    <xf numFmtId="0" fontId="13" fillId="3" borderId="0" xfId="0" applyFont="1" applyFill="1"/>
    <xf numFmtId="0" fontId="13" fillId="2" borderId="0" xfId="0" applyFont="1" applyFill="1"/>
    <xf numFmtId="0" fontId="13" fillId="0" borderId="0" xfId="0" applyFont="1"/>
    <xf numFmtId="0" fontId="36" fillId="3" borderId="0" xfId="0" applyFont="1" applyFill="1"/>
    <xf numFmtId="9" fontId="13" fillId="3" borderId="0" xfId="0" applyNumberFormat="1" applyFont="1" applyFill="1" applyAlignment="1">
      <alignment horizontal="center"/>
    </xf>
    <xf numFmtId="0" fontId="13" fillId="3" borderId="0" xfId="0" applyFont="1" applyFill="1" applyAlignment="1">
      <alignment horizontal="center"/>
    </xf>
    <xf numFmtId="0" fontId="16" fillId="5" borderId="0" xfId="0" applyFont="1" applyFill="1"/>
    <xf numFmtId="0" fontId="2" fillId="5" borderId="0" xfId="0" applyFont="1" applyFill="1"/>
    <xf numFmtId="0" fontId="2" fillId="5" borderId="0" xfId="0" applyFont="1" applyFill="1" applyAlignment="1">
      <alignment horizontal="center"/>
    </xf>
    <xf numFmtId="0" fontId="2" fillId="5" borderId="0" xfId="0" applyFont="1" applyFill="1" applyAlignment="1">
      <alignment horizontal="right"/>
    </xf>
    <xf numFmtId="0" fontId="9" fillId="5" borderId="0" xfId="0" applyFont="1" applyFill="1"/>
    <xf numFmtId="0" fontId="0" fillId="5" borderId="0" xfId="0" applyFill="1" applyAlignment="1">
      <alignment horizontal="center"/>
    </xf>
    <xf numFmtId="166" fontId="0" fillId="5" borderId="0" xfId="18" applyNumberFormat="1" applyFont="1" applyFill="1"/>
    <xf numFmtId="0" fontId="3" fillId="5" borderId="1" xfId="0" applyFont="1" applyFill="1" applyBorder="1"/>
    <xf numFmtId="0" fontId="0" fillId="5" borderId="1" xfId="0" applyFill="1" applyBorder="1"/>
    <xf numFmtId="166" fontId="2" fillId="5" borderId="1" xfId="18" applyNumberFormat="1" applyFont="1" applyFill="1" applyBorder="1"/>
    <xf numFmtId="0" fontId="3" fillId="5" borderId="0" xfId="0" applyFont="1" applyFill="1"/>
    <xf numFmtId="0" fontId="0" fillId="5" borderId="1" xfId="0" applyFill="1" applyBorder="1" applyAlignment="1">
      <alignment horizontal="center"/>
    </xf>
    <xf numFmtId="166" fontId="0" fillId="5" borderId="1" xfId="18" applyNumberFormat="1" applyFont="1" applyFill="1" applyBorder="1"/>
    <xf numFmtId="0" fontId="11" fillId="5" borderId="0" xfId="0" applyFont="1" applyFill="1"/>
    <xf numFmtId="0" fontId="12" fillId="5" borderId="0" xfId="0" applyFont="1" applyFill="1"/>
    <xf numFmtId="166" fontId="12" fillId="5" borderId="0" xfId="18" applyNumberFormat="1" applyFont="1" applyFill="1" applyAlignment="1">
      <alignment horizontal="right" vertical="center"/>
    </xf>
    <xf numFmtId="166" fontId="0" fillId="5" borderId="0" xfId="18" applyNumberFormat="1" applyFont="1" applyFill="1" applyAlignment="1">
      <alignment horizontal="center" vertical="center"/>
    </xf>
    <xf numFmtId="166" fontId="2" fillId="5" borderId="0" xfId="18" applyNumberFormat="1" applyFont="1" applyFill="1" applyBorder="1"/>
    <xf numFmtId="0" fontId="0" fillId="5" borderId="0" xfId="0" applyFill="1" applyBorder="1"/>
    <xf numFmtId="166" fontId="2" fillId="5" borderId="0" xfId="18" applyNumberFormat="1" applyFont="1" applyFill="1" applyBorder="1" applyAlignment="1">
      <alignment horizontal="right"/>
    </xf>
    <xf numFmtId="166" fontId="2" fillId="5" borderId="0" xfId="18" applyNumberFormat="1" applyFont="1" applyFill="1" applyBorder="1" applyAlignment="1">
      <alignment horizontal="right" vertical="center"/>
    </xf>
    <xf numFmtId="0" fontId="35" fillId="3" borderId="0" xfId="0" applyFont="1" applyFill="1" applyAlignment="1">
      <alignment vertical="top"/>
    </xf>
    <xf numFmtId="0" fontId="38" fillId="3" borderId="0" xfId="0" applyFont="1" applyFill="1" applyAlignment="1">
      <alignment vertical="top"/>
    </xf>
    <xf numFmtId="0" fontId="32" fillId="3" borderId="0" xfId="0" applyFont="1" applyFill="1"/>
    <xf numFmtId="9" fontId="29" fillId="2" borderId="0" xfId="0" applyNumberFormat="1" applyFont="1" applyFill="1" applyAlignment="1">
      <alignment horizontal="center"/>
    </xf>
    <xf numFmtId="165" fontId="29" fillId="2" borderId="0" xfId="0" applyNumberFormat="1" applyFont="1" applyFill="1" applyAlignment="1">
      <alignment horizontal="center"/>
    </xf>
    <xf numFmtId="0" fontId="29" fillId="2" borderId="0" xfId="0" applyFont="1" applyFill="1" applyAlignment="1">
      <alignment horizontal="center"/>
    </xf>
    <xf numFmtId="0" fontId="13" fillId="3" borderId="0" xfId="0" applyFont="1" applyFill="1" applyAlignment="1">
      <alignment vertical="top"/>
    </xf>
    <xf numFmtId="0" fontId="13" fillId="3" borderId="0" xfId="0" applyFont="1" applyFill="1" applyBorder="1" applyAlignment="1">
      <alignment vertical="top"/>
    </xf>
    <xf numFmtId="0" fontId="39" fillId="3" borderId="0" xfId="0" applyFont="1" applyFill="1" applyAlignment="1">
      <alignment horizontal="right"/>
    </xf>
    <xf numFmtId="0" fontId="13" fillId="3" borderId="0" xfId="0" applyFont="1" applyFill="1" applyBorder="1" applyAlignment="1">
      <alignment horizontal="right"/>
    </xf>
    <xf numFmtId="0" fontId="38" fillId="3" borderId="0" xfId="0" applyFont="1" applyFill="1" applyAlignment="1">
      <alignment horizontal="center"/>
    </xf>
    <xf numFmtId="0" fontId="35" fillId="3" borderId="0" xfId="0" applyFont="1" applyFill="1" applyAlignment="1">
      <alignment horizontal="left" vertical="top"/>
    </xf>
    <xf numFmtId="0" fontId="13" fillId="3" borderId="0" xfId="0" applyFont="1" applyFill="1" applyAlignment="1">
      <alignment horizontal="center" vertical="top"/>
    </xf>
    <xf numFmtId="4" fontId="13" fillId="3" borderId="0" xfId="0" applyNumberFormat="1" applyFont="1" applyFill="1" applyAlignment="1">
      <alignment horizontal="center" vertical="top"/>
    </xf>
    <xf numFmtId="0" fontId="3" fillId="5" borderId="12" xfId="0" applyFont="1" applyFill="1" applyBorder="1"/>
    <xf numFmtId="10" fontId="29" fillId="2" borderId="0" xfId="0" applyNumberFormat="1" applyFont="1" applyFill="1" applyAlignment="1">
      <alignment horizontal="center"/>
    </xf>
    <xf numFmtId="0" fontId="13" fillId="0" borderId="0" xfId="0" applyFont="1" applyFill="1"/>
    <xf numFmtId="166" fontId="2" fillId="5" borderId="0" xfId="18" applyNumberFormat="1" applyFont="1" applyFill="1"/>
    <xf numFmtId="166" fontId="2" fillId="5" borderId="0" xfId="18" applyNumberFormat="1" applyFont="1" applyFill="1" applyAlignment="1">
      <alignment horizontal="right" vertical="center"/>
    </xf>
    <xf numFmtId="0" fontId="3" fillId="5" borderId="0" xfId="0" applyFont="1" applyFill="1" applyBorder="1"/>
    <xf numFmtId="0" fontId="0" fillId="5" borderId="0" xfId="0" applyFill="1" applyBorder="1" applyAlignment="1">
      <alignment horizontal="center"/>
    </xf>
    <xf numFmtId="166" fontId="0" fillId="5" borderId="0" xfId="18" applyNumberFormat="1" applyFont="1" applyFill="1" applyBorder="1"/>
    <xf numFmtId="166" fontId="2" fillId="5" borderId="24" xfId="18" applyNumberFormat="1" applyFont="1" applyFill="1" applyBorder="1"/>
    <xf numFmtId="0" fontId="34" fillId="3" borderId="0" xfId="0" applyFont="1" applyFill="1" applyBorder="1"/>
    <xf numFmtId="0" fontId="13" fillId="3" borderId="0" xfId="0" applyFont="1" applyFill="1" applyBorder="1"/>
    <xf numFmtId="0" fontId="0" fillId="0" borderId="6" xfId="0" applyFill="1" applyBorder="1"/>
    <xf numFmtId="0" fontId="40" fillId="5" borderId="3" xfId="0" applyFont="1" applyFill="1" applyBorder="1"/>
    <xf numFmtId="0" fontId="0" fillId="5" borderId="4" xfId="0" applyFill="1" applyBorder="1"/>
    <xf numFmtId="0" fontId="13" fillId="5" borderId="5" xfId="0" applyFont="1" applyFill="1" applyBorder="1"/>
    <xf numFmtId="0" fontId="0" fillId="5" borderId="6" xfId="0" applyFill="1" applyBorder="1"/>
    <xf numFmtId="9" fontId="0" fillId="5" borderId="0" xfId="15" applyFont="1" applyFill="1" applyBorder="1" applyAlignment="1">
      <alignment horizontal="left"/>
    </xf>
    <xf numFmtId="0" fontId="40" fillId="5" borderId="6" xfId="0" applyFont="1" applyFill="1" applyBorder="1"/>
    <xf numFmtId="0" fontId="0" fillId="5" borderId="8" xfId="0" applyFill="1" applyBorder="1"/>
    <xf numFmtId="9" fontId="0" fillId="5" borderId="9" xfId="15" applyFont="1" applyFill="1" applyBorder="1" applyAlignment="1">
      <alignment horizontal="left"/>
    </xf>
    <xf numFmtId="0" fontId="0" fillId="5" borderId="9" xfId="0" applyFill="1" applyBorder="1"/>
    <xf numFmtId="166" fontId="2" fillId="5" borderId="24" xfId="18" applyNumberFormat="1" applyFont="1" applyFill="1" applyBorder="1" applyAlignment="1">
      <alignment horizontal="right" vertical="center"/>
    </xf>
    <xf numFmtId="0" fontId="16" fillId="5" borderId="0" xfId="0" applyFont="1" applyFill="1" applyBorder="1"/>
    <xf numFmtId="43" fontId="4" fillId="2" borderId="14" xfId="0" applyNumberFormat="1" applyFont="1" applyFill="1" applyBorder="1" applyAlignment="1">
      <alignment horizontal="right" vertical="top"/>
    </xf>
    <xf numFmtId="0" fontId="41" fillId="5" borderId="12" xfId="0" applyFont="1" applyFill="1" applyBorder="1"/>
    <xf numFmtId="0" fontId="15" fillId="5" borderId="0" xfId="0" applyFont="1" applyFill="1"/>
    <xf numFmtId="9" fontId="7" fillId="5" borderId="0" xfId="0" applyNumberFormat="1" applyFont="1" applyFill="1"/>
    <xf numFmtId="0" fontId="7" fillId="0" borderId="0" xfId="0" applyFont="1" applyFill="1"/>
    <xf numFmtId="166" fontId="2" fillId="5" borderId="0" xfId="18" applyNumberFormat="1" applyFont="1" applyFill="1" applyAlignment="1">
      <alignment horizontal="right"/>
    </xf>
    <xf numFmtId="166" fontId="2" fillId="5" borderId="1" xfId="18" applyNumberFormat="1" applyFont="1" applyFill="1" applyBorder="1" applyAlignment="1">
      <alignment horizontal="right"/>
    </xf>
    <xf numFmtId="41" fontId="0" fillId="6" borderId="0" xfId="0" applyNumberFormat="1" applyFont="1" applyFill="1" applyAlignment="1">
      <alignment horizontal="right"/>
    </xf>
    <xf numFmtId="0" fontId="0" fillId="2" borderId="0" xfId="0" applyFill="1"/>
    <xf numFmtId="0" fontId="18" fillId="2" borderId="0" xfId="0" applyFont="1" applyFill="1"/>
    <xf numFmtId="0" fontId="18" fillId="2" borderId="0" xfId="0" quotePrefix="1" applyFont="1" applyFill="1" applyAlignment="1">
      <alignment horizontal="left"/>
    </xf>
    <xf numFmtId="0" fontId="18" fillId="2" borderId="0" xfId="0" applyFont="1" applyFill="1"/>
    <xf numFmtId="0" fontId="0" fillId="5" borderId="0" xfId="0" applyFill="1" applyAlignment="1">
      <alignment vertical="top"/>
    </xf>
    <xf numFmtId="2" fontId="7" fillId="5" borderId="0" xfId="0" applyNumberFormat="1" applyFont="1" applyFill="1" applyAlignment="1">
      <alignment vertical="top"/>
    </xf>
    <xf numFmtId="0" fontId="0" fillId="5" borderId="0" xfId="0" applyFill="1" applyAlignment="1">
      <alignment vertical="top"/>
    </xf>
    <xf numFmtId="0" fontId="0" fillId="2" borderId="15" xfId="0" applyFill="1" applyBorder="1" applyAlignment="1">
      <alignment vertical="top" wrapText="1"/>
    </xf>
    <xf numFmtId="0" fontId="0" fillId="5" borderId="0" xfId="0" applyFill="1" applyAlignment="1">
      <alignment horizontal="right"/>
    </xf>
    <xf numFmtId="0" fontId="0" fillId="2" borderId="22" xfId="0" applyFill="1" applyBorder="1" applyAlignment="1">
      <alignment vertical="top" wrapText="1"/>
    </xf>
    <xf numFmtId="41" fontId="0" fillId="2" borderId="0" xfId="0" applyNumberFormat="1" applyFont="1" applyFill="1" applyAlignment="1">
      <alignment horizontal="right"/>
    </xf>
    <xf numFmtId="167" fontId="0" fillId="2" borderId="22" xfId="15" applyNumberFormat="1" applyFont="1" applyFill="1" applyBorder="1" applyAlignment="1">
      <alignment horizontal="right" wrapText="1"/>
    </xf>
    <xf numFmtId="2" fontId="7" fillId="5" borderId="0" xfId="0" applyNumberFormat="1" applyFont="1" applyFill="1" applyAlignment="1">
      <alignment vertical="top"/>
    </xf>
    <xf numFmtId="0" fontId="0" fillId="2" borderId="21" xfId="0" applyFont="1" applyFill="1" applyBorder="1" applyAlignment="1">
      <alignment vertical="top" wrapText="1"/>
    </xf>
    <xf numFmtId="0" fontId="0" fillId="2" borderId="21" xfId="0" applyFont="1" applyFill="1" applyBorder="1" applyAlignment="1">
      <alignment vertical="top"/>
    </xf>
    <xf numFmtId="0" fontId="30" fillId="2" borderId="17" xfId="0" applyFont="1" applyFill="1" applyBorder="1" applyAlignment="1">
      <alignment vertical="top"/>
    </xf>
    <xf numFmtId="0" fontId="0" fillId="5" borderId="0" xfId="0" applyFill="1" applyAlignment="1">
      <alignment vertical="top"/>
    </xf>
    <xf numFmtId="0" fontId="0" fillId="5" borderId="0" xfId="0" applyFill="1" applyAlignment="1">
      <alignment horizontal="right"/>
    </xf>
    <xf numFmtId="9" fontId="0" fillId="2" borderId="21" xfId="0" applyNumberFormat="1" applyFill="1" applyBorder="1" applyAlignment="1">
      <alignment horizontal="right"/>
    </xf>
    <xf numFmtId="9" fontId="0" fillId="2" borderId="22" xfId="0" applyNumberFormat="1" applyFill="1" applyBorder="1" applyAlignment="1">
      <alignment horizontal="right"/>
    </xf>
    <xf numFmtId="9" fontId="0" fillId="2" borderId="15" xfId="0" applyNumberFormat="1" applyFill="1" applyBorder="1" applyAlignment="1">
      <alignment horizontal="right"/>
    </xf>
    <xf numFmtId="0" fontId="0" fillId="2" borderId="21" xfId="0" applyFont="1" applyFill="1" applyBorder="1" applyAlignment="1">
      <alignment vertical="top" wrapText="1"/>
    </xf>
    <xf numFmtId="0" fontId="0" fillId="2" borderId="21" xfId="0" applyFont="1" applyFill="1" applyBorder="1" applyAlignment="1">
      <alignment vertical="top"/>
    </xf>
    <xf numFmtId="0" fontId="0" fillId="5" borderId="0" xfId="0" applyFill="1" applyAlignment="1">
      <alignment vertical="top"/>
    </xf>
    <xf numFmtId="2" fontId="7" fillId="5" borderId="0" xfId="0" applyNumberFormat="1" applyFont="1" applyFill="1" applyAlignment="1">
      <alignment vertical="top"/>
    </xf>
    <xf numFmtId="0" fontId="0" fillId="0" borderId="0" xfId="0" applyFill="1"/>
    <xf numFmtId="0" fontId="0" fillId="5" borderId="0" xfId="0" applyFill="1" applyAlignment="1">
      <alignment horizontal="left" vertical="top"/>
    </xf>
    <xf numFmtId="0" fontId="0" fillId="2" borderId="15" xfId="0" applyFill="1" applyBorder="1" applyAlignment="1">
      <alignment vertical="top" wrapText="1"/>
    </xf>
    <xf numFmtId="0" fontId="0" fillId="5" borderId="0" xfId="0" applyFill="1" applyAlignment="1">
      <alignment horizontal="right"/>
    </xf>
    <xf numFmtId="0" fontId="0" fillId="5" borderId="0" xfId="0" applyFill="1"/>
    <xf numFmtId="0" fontId="0" fillId="2" borderId="21" xfId="0" applyFill="1" applyBorder="1" applyAlignment="1">
      <alignment vertical="top" wrapText="1"/>
    </xf>
    <xf numFmtId="0" fontId="0" fillId="2" borderId="22" xfId="0" applyFill="1" applyBorder="1" applyAlignment="1">
      <alignment vertical="top" wrapText="1"/>
    </xf>
    <xf numFmtId="0" fontId="0" fillId="2" borderId="23" xfId="0" applyFill="1" applyBorder="1" applyAlignment="1">
      <alignment vertical="top" wrapText="1"/>
    </xf>
    <xf numFmtId="0" fontId="0" fillId="5" borderId="0" xfId="0" applyFill="1" applyAlignment="1">
      <alignment horizontal="right" vertical="top"/>
    </xf>
    <xf numFmtId="166" fontId="33" fillId="5" borderId="2" xfId="0" applyNumberFormat="1" applyFont="1" applyFill="1" applyBorder="1" applyAlignment="1">
      <alignment horizontal="right" vertical="top"/>
    </xf>
    <xf numFmtId="166" fontId="0" fillId="2" borderId="0" xfId="18" applyNumberFormat="1" applyFont="1" applyFill="1" applyAlignment="1">
      <alignment horizontal="right" vertical="top"/>
    </xf>
    <xf numFmtId="41" fontId="0" fillId="2" borderId="0" xfId="0" applyNumberFormat="1" applyFont="1" applyFill="1" applyAlignment="1">
      <alignment horizontal="right"/>
    </xf>
    <xf numFmtId="9" fontId="0" fillId="2" borderId="21" xfId="0" applyNumberFormat="1" applyFill="1" applyBorder="1" applyAlignment="1">
      <alignment horizontal="right"/>
    </xf>
    <xf numFmtId="9" fontId="0" fillId="2" borderId="22" xfId="0" applyNumberFormat="1" applyFill="1" applyBorder="1" applyAlignment="1">
      <alignment horizontal="right"/>
    </xf>
    <xf numFmtId="2" fontId="7" fillId="5" borderId="0" xfId="0" applyNumberFormat="1" applyFont="1" applyFill="1"/>
    <xf numFmtId="9" fontId="0" fillId="2" borderId="15" xfId="0" applyNumberFormat="1" applyFill="1" applyBorder="1" applyAlignment="1">
      <alignment horizontal="right"/>
    </xf>
    <xf numFmtId="0" fontId="0" fillId="2" borderId="21" xfId="0" applyFont="1" applyFill="1" applyBorder="1" applyAlignment="1">
      <alignment vertical="top" wrapText="1"/>
    </xf>
    <xf numFmtId="0" fontId="0" fillId="2" borderId="21" xfId="0" applyFont="1" applyFill="1" applyBorder="1" applyAlignment="1">
      <alignment vertical="top"/>
    </xf>
    <xf numFmtId="0" fontId="0" fillId="2" borderId="15" xfId="0" applyFill="1" applyBorder="1" applyAlignment="1">
      <alignment vertical="top"/>
    </xf>
    <xf numFmtId="0" fontId="0" fillId="0" borderId="0" xfId="0" applyFill="1"/>
    <xf numFmtId="0" fontId="0" fillId="5" borderId="0" xfId="0" applyFill="1" applyAlignment="1">
      <alignment horizontal="left" vertical="top"/>
    </xf>
    <xf numFmtId="0" fontId="0" fillId="5" borderId="0" xfId="0" applyFill="1"/>
    <xf numFmtId="0" fontId="0" fillId="2" borderId="22" xfId="0" applyFill="1" applyBorder="1" applyAlignment="1">
      <alignment wrapText="1"/>
    </xf>
    <xf numFmtId="0" fontId="0" fillId="5" borderId="0" xfId="0" applyFill="1" applyAlignment="1">
      <alignment horizontal="right" vertical="top"/>
    </xf>
    <xf numFmtId="166" fontId="33" fillId="5" borderId="2" xfId="0" applyNumberFormat="1" applyFont="1" applyFill="1" applyBorder="1" applyAlignment="1">
      <alignment horizontal="right" vertical="top"/>
    </xf>
    <xf numFmtId="166" fontId="0" fillId="2" borderId="0" xfId="18" applyNumberFormat="1" applyFont="1" applyFill="1" applyAlignment="1">
      <alignment horizontal="right" vertical="top"/>
    </xf>
    <xf numFmtId="2" fontId="7" fillId="5" borderId="0" xfId="0" applyNumberFormat="1" applyFont="1" applyFill="1"/>
    <xf numFmtId="0" fontId="0" fillId="2" borderId="21" xfId="0" applyFill="1" applyBorder="1" applyAlignment="1">
      <alignment wrapText="1"/>
    </xf>
    <xf numFmtId="0" fontId="0" fillId="2" borderId="22" xfId="0" applyFill="1" applyBorder="1" applyAlignment="1">
      <alignment wrapText="1"/>
    </xf>
    <xf numFmtId="0" fontId="0" fillId="0" borderId="0" xfId="0" applyFill="1"/>
    <xf numFmtId="0" fontId="0" fillId="5" borderId="0" xfId="0" applyFill="1" applyAlignment="1">
      <alignment horizontal="right" vertical="top"/>
    </xf>
    <xf numFmtId="0" fontId="0" fillId="0" borderId="0" xfId="0" applyFill="1"/>
    <xf numFmtId="0" fontId="0" fillId="5" borderId="0" xfId="0" applyFill="1" applyAlignment="1">
      <alignment horizontal="left" vertical="top"/>
    </xf>
    <xf numFmtId="0" fontId="0" fillId="5" borderId="0" xfId="0" applyFill="1"/>
    <xf numFmtId="0" fontId="0" fillId="2" borderId="22" xfId="0" applyFill="1" applyBorder="1" applyAlignment="1">
      <alignment wrapText="1"/>
    </xf>
    <xf numFmtId="2" fontId="7" fillId="5" borderId="0" xfId="0" applyNumberFormat="1" applyFont="1" applyFill="1"/>
    <xf numFmtId="0" fontId="10" fillId="5" borderId="0" xfId="0" applyFont="1" applyFill="1"/>
    <xf numFmtId="0" fontId="0" fillId="5" borderId="0" xfId="0" applyFill="1" applyAlignment="1">
      <alignment horizontal="left" vertical="top"/>
    </xf>
    <xf numFmtId="0" fontId="0" fillId="5" borderId="0" xfId="0" applyFill="1"/>
    <xf numFmtId="0" fontId="0" fillId="2" borderId="21" xfId="0" applyFill="1" applyBorder="1" applyAlignment="1">
      <alignment wrapText="1"/>
    </xf>
    <xf numFmtId="0" fontId="0" fillId="2" borderId="22" xfId="0" applyFill="1" applyBorder="1" applyAlignment="1">
      <alignment wrapText="1"/>
    </xf>
    <xf numFmtId="0" fontId="0" fillId="5" borderId="0" xfId="0" applyFill="1" applyAlignment="1">
      <alignment horizontal="right" vertical="top"/>
    </xf>
    <xf numFmtId="166" fontId="33" fillId="5" borderId="2" xfId="0" applyNumberFormat="1" applyFont="1" applyFill="1" applyBorder="1" applyAlignment="1">
      <alignment horizontal="right" vertical="top"/>
    </xf>
    <xf numFmtId="166" fontId="0" fillId="2" borderId="0" xfId="18" applyNumberFormat="1" applyFont="1" applyFill="1" applyAlignment="1">
      <alignment horizontal="right" vertical="top"/>
    </xf>
    <xf numFmtId="2" fontId="7" fillId="5" borderId="0" xfId="0" applyNumberFormat="1" applyFont="1" applyFill="1"/>
    <xf numFmtId="0" fontId="10" fillId="5" borderId="0" xfId="0" applyFont="1" applyFill="1"/>
    <xf numFmtId="0" fontId="0" fillId="0" borderId="0" xfId="0" applyFill="1"/>
    <xf numFmtId="0" fontId="0" fillId="5" borderId="0" xfId="0" applyFill="1" applyAlignment="1">
      <alignment vertical="top"/>
    </xf>
    <xf numFmtId="0" fontId="30" fillId="2" borderId="17" xfId="0" applyFont="1" applyFill="1" applyBorder="1" applyAlignment="1">
      <alignment horizontal="left" vertical="top"/>
    </xf>
    <xf numFmtId="0" fontId="0" fillId="5" borderId="0" xfId="0" applyFill="1" applyAlignment="1">
      <alignment vertical="top" wrapText="1"/>
    </xf>
    <xf numFmtId="0" fontId="0" fillId="2" borderId="21" xfId="0" applyFill="1" applyBorder="1" applyAlignment="1">
      <alignment vertical="top" wrapText="1"/>
    </xf>
    <xf numFmtId="6" fontId="0" fillId="2" borderId="22" xfId="0" applyNumberFormat="1" applyFill="1" applyBorder="1" applyAlignment="1">
      <alignment vertical="top"/>
    </xf>
    <xf numFmtId="0" fontId="0" fillId="2" borderId="22" xfId="0" applyFill="1" applyBorder="1" applyAlignment="1">
      <alignment wrapText="1"/>
    </xf>
    <xf numFmtId="0" fontId="0" fillId="5" borderId="0" xfId="0" applyFill="1" applyAlignment="1">
      <alignment horizontal="right" vertical="top"/>
    </xf>
    <xf numFmtId="166" fontId="33" fillId="5" borderId="2" xfId="0" applyNumberFormat="1" applyFont="1" applyFill="1" applyBorder="1" applyAlignment="1">
      <alignment horizontal="right" vertical="top"/>
    </xf>
    <xf numFmtId="167" fontId="0" fillId="2" borderId="21" xfId="15" applyNumberFormat="1" applyFont="1" applyFill="1" applyBorder="1" applyAlignment="1">
      <alignment horizontal="right" wrapText="1"/>
    </xf>
    <xf numFmtId="41" fontId="0" fillId="2" borderId="0" xfId="0" applyNumberFormat="1" applyFont="1" applyFill="1" applyAlignment="1">
      <alignment horizontal="right"/>
    </xf>
    <xf numFmtId="41" fontId="2" fillId="5" borderId="14" xfId="0" applyNumberFormat="1" applyFont="1" applyFill="1" applyBorder="1" applyAlignment="1">
      <alignment horizontal="right"/>
    </xf>
    <xf numFmtId="2" fontId="7" fillId="5" borderId="0" xfId="0" applyNumberFormat="1" applyFont="1" applyFill="1" applyAlignment="1">
      <alignment vertical="top"/>
    </xf>
    <xf numFmtId="0" fontId="35" fillId="3" borderId="0" xfId="0" applyFont="1" applyFill="1"/>
    <xf numFmtId="0" fontId="37" fillId="3" borderId="0" xfId="0" applyFont="1" applyFill="1"/>
    <xf numFmtId="0" fontId="17" fillId="0" borderId="0" xfId="16" applyAlignment="1">
      <alignment horizontal="center" vertical="center"/>
    </xf>
    <xf numFmtId="0" fontId="3" fillId="5" borderId="25" xfId="0" applyFont="1" applyFill="1" applyBorder="1"/>
    <xf numFmtId="166" fontId="3" fillId="5" borderId="25" xfId="18" applyNumberFormat="1" applyFont="1" applyFill="1" applyBorder="1"/>
    <xf numFmtId="166" fontId="3" fillId="5" borderId="12" xfId="18" applyNumberFormat="1" applyFont="1" applyFill="1" applyBorder="1" applyAlignment="1">
      <alignment horizontal="right"/>
    </xf>
    <xf numFmtId="166" fontId="42" fillId="5" borderId="12" xfId="18" applyNumberFormat="1" applyFont="1" applyFill="1" applyBorder="1" applyAlignment="1">
      <alignment horizontal="right"/>
    </xf>
    <xf numFmtId="166" fontId="2" fillId="5" borderId="7" xfId="17" applyNumberFormat="1" applyFont="1" applyFill="1" applyBorder="1" applyAlignment="1">
      <alignment horizontal="right" vertical="center"/>
    </xf>
    <xf numFmtId="166" fontId="2" fillId="5" borderId="10" xfId="17" applyNumberFormat="1" applyFont="1" applyFill="1" applyBorder="1" applyAlignment="1">
      <alignment horizontal="right" vertical="center"/>
    </xf>
    <xf numFmtId="166" fontId="0" fillId="5" borderId="7" xfId="17" applyNumberFormat="1" applyFont="1" applyFill="1" applyBorder="1"/>
    <xf numFmtId="166" fontId="15" fillId="5" borderId="24" xfId="18" applyNumberFormat="1" applyFont="1" applyFill="1" applyBorder="1" applyAlignment="1">
      <alignment horizontal="right" vertical="center"/>
    </xf>
    <xf numFmtId="166" fontId="15" fillId="5" borderId="24" xfId="18" applyNumberFormat="1" applyFont="1" applyFill="1" applyBorder="1" applyAlignment="1">
      <alignment horizontal="center" vertical="center"/>
    </xf>
    <xf numFmtId="166" fontId="15" fillId="5" borderId="24" xfId="18" applyNumberFormat="1" applyFont="1" applyFill="1" applyBorder="1" applyAlignment="1">
      <alignment horizontal="right"/>
    </xf>
    <xf numFmtId="0" fontId="4" fillId="2" borderId="0" xfId="0" applyFont="1" applyFill="1"/>
    <xf numFmtId="17" fontId="31" fillId="2" borderId="0" xfId="0" quotePrefix="1" applyNumberFormat="1" applyFont="1" applyFill="1"/>
    <xf numFmtId="0" fontId="43" fillId="2" borderId="0" xfId="0" quotePrefix="1" applyFont="1" applyFill="1"/>
    <xf numFmtId="0" fontId="44" fillId="2" borderId="0" xfId="0" applyFont="1" applyFill="1"/>
    <xf numFmtId="165" fontId="19" fillId="4" borderId="0" xfId="0" applyNumberFormat="1" applyFont="1" applyFill="1" applyAlignment="1">
      <alignment horizontal="left"/>
    </xf>
    <xf numFmtId="0" fontId="0" fillId="4" borderId="0" xfId="0" applyFill="1" applyAlignment="1">
      <alignment horizontal="left"/>
    </xf>
    <xf numFmtId="9" fontId="19" fillId="4" borderId="0" xfId="0" applyNumberFormat="1" applyFont="1" applyFill="1" applyAlignment="1"/>
    <xf numFmtId="0" fontId="0" fillId="4" borderId="0" xfId="0" applyFill="1" applyAlignment="1"/>
  </cellXfs>
  <cellStyles count="23">
    <cellStyle name="Comma" xfId="18" builtinId="3"/>
    <cellStyle name="Comma 2" xfId="14"/>
    <cellStyle name="Comma 3" xfId="3"/>
    <cellStyle name="Comma 3 2" xfId="21"/>
    <cellStyle name="Currency" xfId="17" builtinId="4"/>
    <cellStyle name="Currency 2" xfId="6"/>
    <cellStyle name="Currency 3" xfId="12"/>
    <cellStyle name="Hyperlink" xfId="16" builtinId="8"/>
    <cellStyle name="Normal" xfId="0" builtinId="0"/>
    <cellStyle name="Normal 13" xfId="8"/>
    <cellStyle name="Normal 14" xfId="9"/>
    <cellStyle name="Normal 17" xfId="10"/>
    <cellStyle name="Normal 2" xfId="4"/>
    <cellStyle name="Normal 2 2" xfId="22"/>
    <cellStyle name="Normal 3" xfId="5"/>
    <cellStyle name="Normal 4" xfId="1"/>
    <cellStyle name="Normal 4 2" xfId="19"/>
    <cellStyle name="Normal 5" xfId="11"/>
    <cellStyle name="Percent" xfId="15" builtinId="5"/>
    <cellStyle name="Percent 2" xfId="7"/>
    <cellStyle name="Percent 3" xfId="13"/>
    <cellStyle name="Percent 4" xfId="2"/>
    <cellStyle name="Percent 4 2" xfId="20"/>
  </cellStyles>
  <dxfs count="0"/>
  <tableStyles count="0" defaultTableStyle="TableStyleMedium2" defaultPivotStyle="PivotStyleLight16"/>
  <colors>
    <mruColors>
      <color rgb="FF0093D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Incremental Diversion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strRef>
              <c:f>'Sheet_2 Inputs &amp; Outputs (t)'!$G$1:$AK$1</c:f>
              <c:strCache>
                <c:ptCount val="31"/>
                <c:pt idx="0">
                  <c:v>2016-17</c:v>
                </c:pt>
                <c:pt idx="1">
                  <c:v>2017-18</c:v>
                </c:pt>
                <c:pt idx="2">
                  <c:v>2018-19</c:v>
                </c:pt>
                <c:pt idx="3">
                  <c:v>2019-20</c:v>
                </c:pt>
                <c:pt idx="4">
                  <c:v>2020-21</c:v>
                </c:pt>
                <c:pt idx="5">
                  <c:v>2021-22</c:v>
                </c:pt>
                <c:pt idx="6">
                  <c:v>2022-23</c:v>
                </c:pt>
                <c:pt idx="7">
                  <c:v>2023-24</c:v>
                </c:pt>
                <c:pt idx="8">
                  <c:v>2024-25</c:v>
                </c:pt>
                <c:pt idx="9">
                  <c:v>2025-26</c:v>
                </c:pt>
                <c:pt idx="10">
                  <c:v>2026-27</c:v>
                </c:pt>
                <c:pt idx="11">
                  <c:v>2027-28</c:v>
                </c:pt>
                <c:pt idx="12">
                  <c:v>2028-29</c:v>
                </c:pt>
                <c:pt idx="13">
                  <c:v>2029-30</c:v>
                </c:pt>
                <c:pt idx="14">
                  <c:v>2030-31</c:v>
                </c:pt>
                <c:pt idx="15">
                  <c:v>2031-32</c:v>
                </c:pt>
                <c:pt idx="16">
                  <c:v>2032-33</c:v>
                </c:pt>
                <c:pt idx="17">
                  <c:v>2033-34</c:v>
                </c:pt>
                <c:pt idx="18">
                  <c:v>2034-35</c:v>
                </c:pt>
                <c:pt idx="19">
                  <c:v>2035-36</c:v>
                </c:pt>
                <c:pt idx="20">
                  <c:v>2036-37</c:v>
                </c:pt>
                <c:pt idx="21">
                  <c:v>2037-38</c:v>
                </c:pt>
                <c:pt idx="22">
                  <c:v>2038-39</c:v>
                </c:pt>
                <c:pt idx="23">
                  <c:v>2039-40</c:v>
                </c:pt>
                <c:pt idx="24">
                  <c:v>2040-41</c:v>
                </c:pt>
                <c:pt idx="25">
                  <c:v>2041-42</c:v>
                </c:pt>
                <c:pt idx="26">
                  <c:v>2042-43</c:v>
                </c:pt>
                <c:pt idx="27">
                  <c:v>2043-44</c:v>
                </c:pt>
                <c:pt idx="28">
                  <c:v>2044-45</c:v>
                </c:pt>
                <c:pt idx="29">
                  <c:v>2045-46</c:v>
                </c:pt>
                <c:pt idx="30">
                  <c:v>2046-47</c:v>
                </c:pt>
              </c:strCache>
            </c:strRef>
          </c:cat>
          <c:val>
            <c:numRef>
              <c:f>'Sheet_2 Inputs &amp; Outputs (t)'!$G$20:$AK$20</c:f>
              <c:numCache>
                <c:formatCode>_(* #,##0_);_(* \(#,##0\);_(*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0-5E42-4D95-8CD6-024C41E4469B}"/>
            </c:ext>
          </c:extLst>
        </c:ser>
        <c:dLbls>
          <c:showLegendKey val="0"/>
          <c:showVal val="0"/>
          <c:showCatName val="0"/>
          <c:showSerName val="0"/>
          <c:showPercent val="0"/>
          <c:showBubbleSize val="0"/>
        </c:dLbls>
        <c:smooth val="0"/>
        <c:axId val="477948392"/>
        <c:axId val="287832896"/>
      </c:lineChart>
      <c:catAx>
        <c:axId val="477948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7832896"/>
        <c:crosses val="autoZero"/>
        <c:auto val="1"/>
        <c:lblAlgn val="ctr"/>
        <c:lblOffset val="100"/>
        <c:noMultiLvlLbl val="0"/>
      </c:catAx>
      <c:valAx>
        <c:axId val="2878328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Tonnes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79483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177800</xdr:colOff>
      <xdr:row>22</xdr:row>
      <xdr:rowOff>42332</xdr:rowOff>
    </xdr:from>
    <xdr:to>
      <xdr:col>5</xdr:col>
      <xdr:colOff>982133</xdr:colOff>
      <xdr:row>40</xdr:row>
      <xdr:rowOff>67733</xdr:rowOff>
    </xdr:to>
    <xdr:graphicFrame macro="">
      <xdr:nvGraphicFramePr>
        <xdr:cNvPr id="3" name="Chart 2">
          <a:extLst>
            <a:ext uri="{FF2B5EF4-FFF2-40B4-BE49-F238E27FC236}">
              <a16:creationId xmlns:a16="http://schemas.microsoft.com/office/drawing/2014/main" id="{D9DDE3ED-B286-4A13-AF62-170661DAAE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596348</xdr:colOff>
      <xdr:row>1</xdr:row>
      <xdr:rowOff>85725</xdr:rowOff>
    </xdr:from>
    <xdr:to>
      <xdr:col>9</xdr:col>
      <xdr:colOff>209550</xdr:colOff>
      <xdr:row>12</xdr:row>
      <xdr:rowOff>48780</xdr:rowOff>
    </xdr:to>
    <xdr:pic>
      <xdr:nvPicPr>
        <xdr:cNvPr id="5" name="Picture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348" y="276225"/>
          <a:ext cx="5185327" cy="18109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571500</xdr:colOff>
      <xdr:row>12</xdr:row>
      <xdr:rowOff>62600</xdr:rowOff>
    </xdr:from>
    <xdr:to>
      <xdr:col>9</xdr:col>
      <xdr:colOff>170273</xdr:colOff>
      <xdr:row>28</xdr:row>
      <xdr:rowOff>85725</xdr:rowOff>
    </xdr:to>
    <xdr:pic>
      <xdr:nvPicPr>
        <xdr:cNvPr id="7" name="Picture 6">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0" y="2100950"/>
          <a:ext cx="5170898" cy="261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treasury.nsw.gov.au/__data/assets/pdf_file/0014/7412/tpp07-4.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L30"/>
  <sheetViews>
    <sheetView zoomScale="80" zoomScaleNormal="80" workbookViewId="0">
      <selection activeCell="F18" sqref="F18"/>
    </sheetView>
  </sheetViews>
  <sheetFormatPr defaultColWidth="9.140625" defaultRowHeight="12.75" x14ac:dyDescent="0.2"/>
  <cols>
    <col min="1" max="11" width="9.140625" style="1"/>
    <col min="12" max="12" width="124.28515625" style="1" customWidth="1"/>
    <col min="13" max="16384" width="9.140625" style="1"/>
  </cols>
  <sheetData>
    <row r="3" spans="2:12" ht="26.25" x14ac:dyDescent="0.4">
      <c r="B3" s="308" t="s">
        <v>161</v>
      </c>
    </row>
    <row r="4" spans="2:12" ht="15.75" x14ac:dyDescent="0.25">
      <c r="B4" s="306" t="s">
        <v>228</v>
      </c>
      <c r="C4" s="307" t="s">
        <v>229</v>
      </c>
    </row>
    <row r="6" spans="2:12" ht="15.75" x14ac:dyDescent="0.25">
      <c r="B6" s="309" t="s">
        <v>14</v>
      </c>
      <c r="C6" s="8"/>
      <c r="D6" s="8"/>
      <c r="E6" s="8"/>
      <c r="F6" s="8"/>
      <c r="G6" s="8"/>
      <c r="H6" s="8"/>
      <c r="I6" s="8"/>
      <c r="J6" s="8"/>
      <c r="K6" s="8"/>
      <c r="L6" s="8"/>
    </row>
    <row r="7" spans="2:12" s="209" customFormat="1" ht="15" x14ac:dyDescent="0.2">
      <c r="B7" s="212" t="s">
        <v>162</v>
      </c>
      <c r="C7" s="210"/>
      <c r="D7" s="210"/>
      <c r="E7" s="210"/>
      <c r="F7" s="210"/>
      <c r="G7" s="210"/>
      <c r="H7" s="210"/>
      <c r="I7" s="210"/>
      <c r="J7" s="210"/>
      <c r="K7" s="210"/>
      <c r="L7" s="210"/>
    </row>
    <row r="8" spans="2:12" ht="15" x14ac:dyDescent="0.2">
      <c r="B8" s="8" t="s">
        <v>163</v>
      </c>
      <c r="C8" s="8"/>
      <c r="D8" s="8"/>
      <c r="E8" s="8"/>
      <c r="F8" s="8"/>
      <c r="G8" s="8"/>
      <c r="H8" s="8"/>
      <c r="I8" s="8"/>
      <c r="J8" s="8"/>
      <c r="K8" s="8"/>
      <c r="L8" s="8"/>
    </row>
    <row r="9" spans="2:12" ht="15" x14ac:dyDescent="0.2">
      <c r="B9" s="8" t="s">
        <v>218</v>
      </c>
      <c r="C9" s="8"/>
      <c r="D9" s="8"/>
      <c r="E9" s="8"/>
      <c r="F9" s="8"/>
      <c r="G9" s="8"/>
      <c r="H9" s="8"/>
      <c r="I9" s="8"/>
      <c r="J9" s="8"/>
      <c r="K9" s="8"/>
      <c r="L9" s="8"/>
    </row>
    <row r="10" spans="2:12" ht="15" x14ac:dyDescent="0.2">
      <c r="B10" s="211" t="s">
        <v>157</v>
      </c>
      <c r="C10" s="8"/>
      <c r="D10" s="8"/>
      <c r="E10" s="8"/>
      <c r="F10" s="8"/>
      <c r="G10" s="8"/>
      <c r="H10" s="8"/>
      <c r="I10" s="8"/>
      <c r="J10" s="8"/>
      <c r="K10" s="8"/>
      <c r="L10" s="8"/>
    </row>
    <row r="11" spans="2:12" ht="15" x14ac:dyDescent="0.2">
      <c r="B11" s="211" t="s">
        <v>158</v>
      </c>
      <c r="C11" s="8"/>
      <c r="D11" s="8"/>
      <c r="E11" s="8"/>
      <c r="F11" s="8"/>
      <c r="G11" s="8"/>
      <c r="H11" s="8"/>
      <c r="I11" s="8"/>
      <c r="J11" s="8"/>
      <c r="K11" s="8"/>
      <c r="L11" s="8"/>
    </row>
    <row r="12" spans="2:12" ht="15" x14ac:dyDescent="0.2">
      <c r="B12" s="8" t="s">
        <v>159</v>
      </c>
      <c r="C12" s="8"/>
      <c r="D12" s="8"/>
      <c r="E12" s="8"/>
      <c r="F12" s="8"/>
      <c r="G12" s="8"/>
      <c r="H12" s="8"/>
      <c r="I12" s="8"/>
      <c r="J12" s="8"/>
      <c r="K12" s="8"/>
      <c r="L12" s="8"/>
    </row>
    <row r="13" spans="2:12" ht="15" x14ac:dyDescent="0.2">
      <c r="B13" s="8" t="s">
        <v>217</v>
      </c>
      <c r="C13" s="8"/>
      <c r="D13" s="8"/>
      <c r="E13" s="8"/>
      <c r="F13" s="8"/>
      <c r="G13" s="8"/>
      <c r="H13" s="8"/>
      <c r="I13" s="8"/>
      <c r="J13" s="8"/>
      <c r="K13" s="8"/>
      <c r="L13" s="8"/>
    </row>
    <row r="14" spans="2:12" ht="15" x14ac:dyDescent="0.2">
      <c r="B14" s="8" t="s">
        <v>225</v>
      </c>
      <c r="C14" s="8"/>
      <c r="D14" s="8"/>
      <c r="E14" s="8"/>
      <c r="F14" s="8"/>
      <c r="G14" s="8"/>
      <c r="H14" s="8"/>
      <c r="I14" s="8"/>
      <c r="J14" s="8"/>
      <c r="K14" s="8"/>
      <c r="L14" s="8"/>
    </row>
    <row r="15" spans="2:12" x14ac:dyDescent="0.2">
      <c r="B15" s="1" t="s">
        <v>156</v>
      </c>
    </row>
    <row r="16" spans="2:12" x14ac:dyDescent="0.2">
      <c r="B16" s="1" t="s">
        <v>227</v>
      </c>
    </row>
    <row r="20" spans="2:5" x14ac:dyDescent="0.2">
      <c r="B20" s="1" t="s">
        <v>156</v>
      </c>
    </row>
    <row r="25" spans="2:5" x14ac:dyDescent="0.2">
      <c r="E25" s="1" t="s">
        <v>156</v>
      </c>
    </row>
    <row r="30" spans="2:5" x14ac:dyDescent="0.2">
      <c r="B30" s="1" t="s">
        <v>156</v>
      </c>
    </row>
  </sheetData>
  <pageMargins left="0.70866141732283472" right="0.70866141732283472" top="0.74803149606299213" bottom="0.74803149606299213" header="0.31496062992125984" footer="0.31496062992125984"/>
  <pageSetup paperSize="9" scale="60" orientation="landscape" r:id="rId1"/>
  <headerFooter>
    <oddFooter>&amp;L&amp;"Arial,Regular"EPA 2017P0302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5"/>
  <sheetViews>
    <sheetView zoomScale="69" zoomScaleNormal="90" workbookViewId="0">
      <selection activeCell="B5" sqref="B5:D5"/>
    </sheetView>
  </sheetViews>
  <sheetFormatPr defaultColWidth="9.140625" defaultRowHeight="12.75" x14ac:dyDescent="0.2"/>
  <cols>
    <col min="1" max="1" width="40.5703125" style="1" customWidth="1"/>
    <col min="2" max="4" width="21.85546875" style="1" customWidth="1"/>
    <col min="5" max="5" width="17.140625" style="1" customWidth="1"/>
    <col min="6" max="6" width="25.28515625" style="1" customWidth="1"/>
    <col min="7" max="16384" width="9.140625" style="1"/>
  </cols>
  <sheetData>
    <row r="1" spans="1:6" ht="23.25" x14ac:dyDescent="0.35">
      <c r="A1" s="116" t="s">
        <v>160</v>
      </c>
      <c r="B1" s="17"/>
      <c r="C1" s="17"/>
      <c r="D1" s="17"/>
      <c r="E1" s="17"/>
      <c r="F1" s="17"/>
    </row>
    <row r="2" spans="1:6" ht="23.25" x14ac:dyDescent="0.35">
      <c r="A2" s="116"/>
      <c r="B2" s="17"/>
      <c r="C2" s="17"/>
      <c r="D2" s="17"/>
      <c r="E2" s="17"/>
      <c r="F2" s="17"/>
    </row>
    <row r="3" spans="1:6" ht="23.25" x14ac:dyDescent="0.35">
      <c r="A3" s="116" t="s">
        <v>16</v>
      </c>
      <c r="B3" s="17"/>
      <c r="C3" s="17"/>
      <c r="D3" s="17"/>
      <c r="E3" s="17"/>
      <c r="F3" s="17"/>
    </row>
    <row r="4" spans="1:6" x14ac:dyDescent="0.2">
      <c r="A4" s="17"/>
      <c r="B4" s="17"/>
      <c r="C4" s="17"/>
      <c r="D4" s="17"/>
      <c r="E4" s="17"/>
      <c r="F4" s="17"/>
    </row>
    <row r="5" spans="1:6" s="9" customFormat="1" ht="18.75" x14ac:dyDescent="0.3">
      <c r="A5" s="131" t="str">
        <f>'Sheet 1_Overarching Assumptions'!B5</f>
        <v>Project Name</v>
      </c>
      <c r="B5" s="312" t="str">
        <f>'Sheet 1_Overarching Assumptions'!C5</f>
        <v>NAME</v>
      </c>
      <c r="C5" s="313"/>
      <c r="D5" s="313"/>
      <c r="E5" s="132"/>
      <c r="F5" s="132"/>
    </row>
    <row r="6" spans="1:6" s="9" customFormat="1" ht="18.75" x14ac:dyDescent="0.3">
      <c r="A6" s="131" t="str">
        <f>'Sheet 1_Overarching Assumptions'!B6</f>
        <v>Project Manager</v>
      </c>
      <c r="B6" s="312" t="str">
        <f>'Sheet 1_Overarching Assumptions'!C6</f>
        <v>NAME</v>
      </c>
      <c r="C6" s="313"/>
      <c r="D6" s="313"/>
      <c r="E6" s="132"/>
      <c r="F6" s="132"/>
    </row>
    <row r="7" spans="1:6" s="9" customFormat="1" ht="18.75" x14ac:dyDescent="0.3">
      <c r="A7" s="131" t="str">
        <f>'Sheet 1_Overarching Assumptions'!B7</f>
        <v>Model Version</v>
      </c>
      <c r="B7" s="312" t="str">
        <f>'Sheet 1_Overarching Assumptions'!C7</f>
        <v>Version 1</v>
      </c>
      <c r="C7" s="313"/>
      <c r="D7" s="313"/>
      <c r="E7" s="132"/>
      <c r="F7" s="132"/>
    </row>
    <row r="8" spans="1:6" s="9" customFormat="1" ht="18.75" x14ac:dyDescent="0.3">
      <c r="A8" s="131" t="str">
        <f>'Sheet 1_Overarching Assumptions'!B8</f>
        <v>Date</v>
      </c>
      <c r="B8" s="310" t="str">
        <f>'Sheet 1_Overarching Assumptions'!C8</f>
        <v>DATE</v>
      </c>
      <c r="C8" s="311"/>
      <c r="D8" s="311"/>
      <c r="E8" s="132"/>
      <c r="F8" s="132"/>
    </row>
    <row r="9" spans="1:6" s="9" customFormat="1" ht="18.75" x14ac:dyDescent="0.3">
      <c r="A9" s="131"/>
      <c r="B9" s="133"/>
      <c r="C9" s="134"/>
      <c r="D9" s="134"/>
      <c r="E9" s="132"/>
      <c r="F9" s="132"/>
    </row>
    <row r="10" spans="1:6" x14ac:dyDescent="0.2">
      <c r="A10" s="135"/>
      <c r="B10" s="17"/>
      <c r="C10" s="17"/>
      <c r="D10" s="17"/>
      <c r="E10" s="17"/>
      <c r="F10" s="17"/>
    </row>
    <row r="11" spans="1:6" x14ac:dyDescent="0.2">
      <c r="A11" s="117"/>
      <c r="B11" s="17"/>
      <c r="C11" s="17"/>
      <c r="D11" s="17"/>
      <c r="E11" s="17"/>
      <c r="F11" s="17"/>
    </row>
    <row r="12" spans="1:6" ht="38.25" x14ac:dyDescent="0.2">
      <c r="A12" s="3" t="s">
        <v>12</v>
      </c>
      <c r="B12" s="7" t="s">
        <v>151</v>
      </c>
      <c r="C12" s="7" t="s">
        <v>152</v>
      </c>
      <c r="D12" s="7" t="s">
        <v>153</v>
      </c>
      <c r="E12" s="17"/>
      <c r="F12" s="17"/>
    </row>
    <row r="13" spans="1:6" ht="15" x14ac:dyDescent="0.25">
      <c r="A13" s="126"/>
      <c r="B13" s="127"/>
      <c r="C13" s="127"/>
      <c r="D13" s="127"/>
      <c r="E13" s="17"/>
      <c r="F13" s="17"/>
    </row>
    <row r="14" spans="1:6" ht="15" x14ac:dyDescent="0.25">
      <c r="A14" s="178" t="s">
        <v>126</v>
      </c>
      <c r="B14" s="298">
        <f ca="1">'Sheet 6_Scenario 1'!D28</f>
        <v>0</v>
      </c>
      <c r="C14" s="298">
        <f ca="1">'Sheet 6_Scenario 1'!D29</f>
        <v>0</v>
      </c>
      <c r="D14" s="298">
        <f ca="1">'Sheet 6_Scenario 1'!D30</f>
        <v>0</v>
      </c>
      <c r="E14" s="17"/>
      <c r="F14" s="17"/>
    </row>
    <row r="15" spans="1:6" ht="15" x14ac:dyDescent="0.25">
      <c r="A15" s="202" t="s">
        <v>10</v>
      </c>
      <c r="B15" s="299">
        <f ca="1">'Sheet 6_Scenario 1'!D32</f>
        <v>0</v>
      </c>
      <c r="C15" s="299">
        <f ca="1">'Sheet 6_Scenario 1'!D33</f>
        <v>0</v>
      </c>
      <c r="D15" s="299">
        <f ca="1">'Sheet 6_Scenario 1'!D34</f>
        <v>0</v>
      </c>
      <c r="E15" s="17"/>
      <c r="F15" s="17"/>
    </row>
    <row r="16" spans="1:6" x14ac:dyDescent="0.2">
      <c r="A16" s="128"/>
      <c r="B16" s="129"/>
      <c r="C16" s="130"/>
      <c r="D16" s="130"/>
      <c r="E16" s="17"/>
      <c r="F16" s="17"/>
    </row>
    <row r="17" spans="1:6" x14ac:dyDescent="0.2">
      <c r="A17" s="17"/>
      <c r="B17" s="17"/>
      <c r="C17" s="17"/>
      <c r="D17" s="17"/>
      <c r="E17" s="17"/>
      <c r="F17" s="17"/>
    </row>
    <row r="18" spans="1:6" ht="25.5" x14ac:dyDescent="0.2">
      <c r="A18" s="3"/>
      <c r="B18" s="7" t="s">
        <v>223</v>
      </c>
      <c r="C18" s="7" t="s">
        <v>224</v>
      </c>
      <c r="D18" s="17"/>
      <c r="E18" s="17"/>
      <c r="F18" s="17"/>
    </row>
    <row r="19" spans="1:6" ht="15" x14ac:dyDescent="0.25">
      <c r="A19" s="296" t="s">
        <v>222</v>
      </c>
      <c r="B19" s="297">
        <f ca="1">OFFSET('Sheet_2 Inputs &amp; Outputs (t)'!G39,0,analysis_start-2016,1,1)+SUM(OFFSET('Sheet_2 Inputs &amp; Outputs (t)'!G39,0,analysis_start-2016+1,1,analysis_period))</f>
        <v>0</v>
      </c>
      <c r="C19" s="297">
        <f ca="1">OFFSET('Sheet_2 Inputs &amp; Outputs (t)'!G39,0,analysis_start-2016,1,1)+NPV(discountrate,OFFSET('Sheet_2 Inputs &amp; Outputs (t)'!G39,0,analysis_start-2016+1,1,analysis_period))</f>
        <v>0</v>
      </c>
      <c r="D19" s="17"/>
      <c r="E19" s="17"/>
      <c r="F19" s="17" t="s">
        <v>156</v>
      </c>
    </row>
    <row r="20" spans="1:6" x14ac:dyDescent="0.2">
      <c r="A20" s="17"/>
      <c r="B20" s="17"/>
      <c r="C20" s="17"/>
      <c r="D20" s="17"/>
      <c r="E20" s="17"/>
      <c r="F20" s="17"/>
    </row>
    <row r="21" spans="1:6" x14ac:dyDescent="0.2">
      <c r="A21" s="17"/>
      <c r="B21" s="17"/>
      <c r="C21" s="17"/>
      <c r="D21" s="17"/>
      <c r="E21" s="17"/>
      <c r="F21" s="17"/>
    </row>
    <row r="22" spans="1:6" x14ac:dyDescent="0.2">
      <c r="A22" s="17"/>
      <c r="B22" s="17"/>
      <c r="C22" s="17"/>
      <c r="D22" s="17"/>
      <c r="E22" s="17"/>
      <c r="F22" s="17"/>
    </row>
    <row r="23" spans="1:6" x14ac:dyDescent="0.2">
      <c r="A23" s="17"/>
      <c r="B23" s="17"/>
      <c r="C23" s="17"/>
      <c r="D23" s="17"/>
      <c r="E23" s="17"/>
      <c r="F23" s="17"/>
    </row>
    <row r="24" spans="1:6" x14ac:dyDescent="0.2">
      <c r="A24" s="17"/>
      <c r="B24" s="17"/>
      <c r="C24" s="17"/>
      <c r="D24" s="17"/>
      <c r="E24" s="17"/>
      <c r="F24" s="17"/>
    </row>
    <row r="25" spans="1:6" x14ac:dyDescent="0.2">
      <c r="A25" s="17"/>
      <c r="B25" s="17"/>
      <c r="C25" s="17"/>
      <c r="D25" s="17"/>
      <c r="E25" s="17"/>
      <c r="F25" s="17"/>
    </row>
    <row r="26" spans="1:6" x14ac:dyDescent="0.2">
      <c r="A26" s="17"/>
      <c r="B26" s="17"/>
      <c r="C26" s="17"/>
      <c r="D26" s="17"/>
      <c r="E26" s="17"/>
      <c r="F26" s="17"/>
    </row>
    <row r="27" spans="1:6" x14ac:dyDescent="0.2">
      <c r="A27" s="17"/>
      <c r="B27" s="17"/>
      <c r="C27" s="17"/>
      <c r="D27" s="17"/>
      <c r="E27" s="17"/>
      <c r="F27" s="17"/>
    </row>
    <row r="28" spans="1:6" x14ac:dyDescent="0.2">
      <c r="A28" s="17"/>
      <c r="B28" s="17"/>
      <c r="C28" s="17"/>
      <c r="D28" s="17"/>
      <c r="E28" s="17"/>
      <c r="F28" s="17"/>
    </row>
    <row r="29" spans="1:6" x14ac:dyDescent="0.2">
      <c r="A29" s="17"/>
      <c r="B29" s="17"/>
      <c r="C29" s="17"/>
      <c r="D29" s="17"/>
      <c r="E29" s="17"/>
      <c r="F29" s="17"/>
    </row>
    <row r="30" spans="1:6" x14ac:dyDescent="0.2">
      <c r="A30" s="17"/>
      <c r="B30" s="17"/>
      <c r="C30" s="17"/>
      <c r="D30" s="17"/>
      <c r="E30" s="17"/>
      <c r="F30" s="17"/>
    </row>
    <row r="31" spans="1:6" x14ac:dyDescent="0.2">
      <c r="A31" s="17"/>
      <c r="B31" s="17"/>
      <c r="C31" s="17"/>
      <c r="D31" s="17"/>
      <c r="E31" s="17"/>
      <c r="F31" s="17"/>
    </row>
    <row r="32" spans="1:6" x14ac:dyDescent="0.2">
      <c r="A32" s="17"/>
      <c r="B32" s="17"/>
      <c r="C32" s="17"/>
      <c r="D32" s="17"/>
      <c r="E32" s="17"/>
      <c r="F32" s="17"/>
    </row>
    <row r="33" spans="1:6" x14ac:dyDescent="0.2">
      <c r="A33" s="17"/>
      <c r="B33" s="17"/>
      <c r="C33" s="17"/>
      <c r="D33" s="17"/>
      <c r="E33" s="17"/>
      <c r="F33" s="17"/>
    </row>
    <row r="34" spans="1:6" x14ac:dyDescent="0.2">
      <c r="A34" s="17"/>
      <c r="B34" s="17"/>
      <c r="C34" s="17"/>
      <c r="D34" s="17"/>
      <c r="E34" s="17"/>
      <c r="F34" s="17"/>
    </row>
    <row r="35" spans="1:6" x14ac:dyDescent="0.2">
      <c r="A35" s="17"/>
      <c r="B35" s="17"/>
      <c r="C35" s="17"/>
      <c r="D35" s="17"/>
      <c r="E35" s="17"/>
      <c r="F35" s="17"/>
    </row>
    <row r="36" spans="1:6" x14ac:dyDescent="0.2">
      <c r="A36" s="17"/>
      <c r="B36" s="17"/>
      <c r="C36" s="17"/>
      <c r="D36" s="17"/>
      <c r="E36" s="17"/>
      <c r="F36" s="17"/>
    </row>
    <row r="37" spans="1:6" x14ac:dyDescent="0.2">
      <c r="A37" s="17"/>
      <c r="B37" s="17"/>
      <c r="C37" s="17"/>
      <c r="D37" s="17"/>
      <c r="E37" s="17"/>
      <c r="F37" s="17"/>
    </row>
    <row r="38" spans="1:6" x14ac:dyDescent="0.2">
      <c r="A38" s="17"/>
      <c r="B38" s="17"/>
      <c r="C38" s="17"/>
      <c r="D38" s="17"/>
      <c r="E38" s="17"/>
      <c r="F38" s="17"/>
    </row>
    <row r="39" spans="1:6" x14ac:dyDescent="0.2">
      <c r="A39" s="17"/>
      <c r="B39" s="17"/>
      <c r="C39" s="17"/>
      <c r="D39" s="17"/>
      <c r="E39" s="17"/>
      <c r="F39" s="17"/>
    </row>
    <row r="40" spans="1:6" x14ac:dyDescent="0.2">
      <c r="A40" s="17"/>
      <c r="B40" s="17"/>
      <c r="C40" s="17"/>
      <c r="D40" s="17"/>
      <c r="E40" s="17"/>
      <c r="F40" s="17"/>
    </row>
    <row r="41" spans="1:6" x14ac:dyDescent="0.2">
      <c r="A41" s="17"/>
      <c r="B41" s="17"/>
      <c r="C41" s="17"/>
      <c r="D41" s="17"/>
      <c r="E41" s="17"/>
      <c r="F41" s="17"/>
    </row>
    <row r="42" spans="1:6" x14ac:dyDescent="0.2">
      <c r="A42" s="17"/>
      <c r="B42" s="17"/>
      <c r="C42" s="17"/>
      <c r="D42" s="17"/>
      <c r="E42" s="17"/>
      <c r="F42" s="17"/>
    </row>
    <row r="43" spans="1:6" x14ac:dyDescent="0.2">
      <c r="A43" s="17"/>
      <c r="B43" s="17"/>
      <c r="C43" s="17"/>
      <c r="D43" s="17"/>
      <c r="E43" s="17"/>
      <c r="F43" s="17"/>
    </row>
    <row r="44" spans="1:6" x14ac:dyDescent="0.2">
      <c r="A44" s="17"/>
      <c r="B44" s="17"/>
      <c r="C44" s="17"/>
      <c r="D44" s="17"/>
      <c r="E44" s="17"/>
      <c r="F44" s="17"/>
    </row>
    <row r="45" spans="1:6" x14ac:dyDescent="0.2">
      <c r="A45" s="17"/>
      <c r="B45" s="17"/>
      <c r="C45" s="17"/>
      <c r="D45" s="17"/>
      <c r="E45" s="17"/>
      <c r="F45" s="17"/>
    </row>
  </sheetData>
  <mergeCells count="4">
    <mergeCell ref="B8:D8"/>
    <mergeCell ref="B5:D5"/>
    <mergeCell ref="B6:D6"/>
    <mergeCell ref="B7:D7"/>
  </mergeCells>
  <pageMargins left="0.7" right="0.7" top="0.75" bottom="0.75" header="0.3" footer="0.3"/>
  <pageSetup paperSize="9" scale="7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tabSelected="1" zoomScale="96" zoomScaleNormal="96" workbookViewId="0">
      <selection activeCell="C21" sqref="C21"/>
    </sheetView>
  </sheetViews>
  <sheetFormatPr defaultColWidth="9.140625" defaultRowHeight="12.75" x14ac:dyDescent="0.2"/>
  <cols>
    <col min="1" max="1" width="3.42578125" customWidth="1"/>
    <col min="2" max="2" width="51.5703125" style="16" customWidth="1"/>
    <col min="3" max="3" width="32" bestFit="1" customWidth="1"/>
    <col min="4" max="4" width="20" customWidth="1"/>
    <col min="5" max="5" width="11.42578125" customWidth="1"/>
    <col min="6" max="6" width="17.85546875" bestFit="1" customWidth="1"/>
    <col min="7" max="7" width="15.140625" bestFit="1" customWidth="1"/>
    <col min="8" max="8" width="16.28515625" bestFit="1" customWidth="1"/>
    <col min="9" max="9" width="14.140625" bestFit="1" customWidth="1"/>
    <col min="10" max="10" width="17.5703125" style="2" bestFit="1" customWidth="1"/>
    <col min="11" max="11" width="18.28515625" style="2" bestFit="1" customWidth="1"/>
    <col min="12" max="12" width="22" style="2" bestFit="1" customWidth="1"/>
    <col min="13" max="13" width="23" style="2" bestFit="1" customWidth="1"/>
    <col min="14" max="14" width="25.5703125" style="2" bestFit="1" customWidth="1"/>
    <col min="15" max="16384" width="9.140625" style="2"/>
  </cols>
  <sheetData>
    <row r="1" spans="1:14" s="1" customFormat="1" ht="23.25" x14ac:dyDescent="0.2">
      <c r="A1" s="164" t="s">
        <v>125</v>
      </c>
      <c r="B1" s="137"/>
      <c r="C1" s="137"/>
      <c r="D1" s="137"/>
      <c r="E1" s="137"/>
      <c r="F1" s="137"/>
      <c r="G1" s="137"/>
      <c r="H1" s="137"/>
      <c r="I1" s="137"/>
      <c r="J1" s="137"/>
      <c r="K1" s="137"/>
      <c r="L1" s="137"/>
      <c r="M1" s="137"/>
      <c r="N1" s="137"/>
    </row>
    <row r="2" spans="1:14" customFormat="1" ht="15.75" x14ac:dyDescent="0.2">
      <c r="A2" s="137"/>
      <c r="B2" s="165"/>
      <c r="C2" s="137"/>
      <c r="D2" s="137"/>
      <c r="E2" s="137"/>
      <c r="F2" s="137"/>
      <c r="G2" s="137"/>
      <c r="H2" s="137"/>
      <c r="I2" s="137"/>
      <c r="J2" s="137"/>
      <c r="K2" s="137"/>
      <c r="L2" s="137"/>
      <c r="M2" s="137"/>
      <c r="N2" s="137"/>
    </row>
    <row r="3" spans="1:14" customFormat="1" ht="15.75" x14ac:dyDescent="0.2">
      <c r="A3" s="137"/>
      <c r="B3" s="165"/>
      <c r="C3" s="137"/>
      <c r="D3" s="137"/>
      <c r="E3" s="137"/>
      <c r="F3" s="137"/>
      <c r="G3" s="137"/>
      <c r="H3" s="137"/>
      <c r="I3" s="137"/>
      <c r="J3" s="137"/>
      <c r="K3" s="137"/>
      <c r="L3" s="137"/>
      <c r="M3" s="137"/>
      <c r="N3" s="137"/>
    </row>
    <row r="4" spans="1:14" customFormat="1" ht="15.75" x14ac:dyDescent="0.2">
      <c r="A4" s="137"/>
      <c r="B4" s="165" t="s">
        <v>2</v>
      </c>
      <c r="C4" s="137"/>
      <c r="D4" s="137"/>
      <c r="E4" s="137"/>
      <c r="F4" s="137"/>
      <c r="G4" s="137"/>
      <c r="H4" s="137"/>
      <c r="I4" s="137"/>
      <c r="J4" s="137"/>
      <c r="K4" s="137"/>
      <c r="L4" s="137"/>
      <c r="M4" s="137"/>
      <c r="N4" s="137"/>
    </row>
    <row r="5" spans="1:14" customFormat="1" x14ac:dyDescent="0.2">
      <c r="A5" s="137"/>
      <c r="B5" s="78" t="s">
        <v>3</v>
      </c>
      <c r="C5" s="167" t="s">
        <v>98</v>
      </c>
      <c r="D5" s="137"/>
      <c r="E5" s="137"/>
      <c r="F5" s="137"/>
      <c r="G5" s="137"/>
      <c r="H5" s="137"/>
      <c r="I5" s="137"/>
      <c r="J5" s="137"/>
      <c r="K5" s="137"/>
      <c r="L5" s="137"/>
      <c r="M5" s="137"/>
      <c r="N5" s="137"/>
    </row>
    <row r="6" spans="1:14" customFormat="1" x14ac:dyDescent="0.2">
      <c r="A6" s="137"/>
      <c r="B6" s="78" t="s">
        <v>4</v>
      </c>
      <c r="C6" s="167" t="s">
        <v>98</v>
      </c>
      <c r="D6" s="137"/>
      <c r="E6" s="137"/>
      <c r="F6" s="137"/>
      <c r="G6" s="137"/>
      <c r="H6" s="137"/>
      <c r="I6" s="137"/>
      <c r="J6" s="137"/>
      <c r="K6" s="137"/>
      <c r="L6" s="137"/>
      <c r="M6" s="137"/>
      <c r="N6" s="137"/>
    </row>
    <row r="7" spans="1:14" customFormat="1" x14ac:dyDescent="0.2">
      <c r="A7" s="137"/>
      <c r="B7" s="78" t="s">
        <v>15</v>
      </c>
      <c r="C7" s="167" t="s">
        <v>17</v>
      </c>
      <c r="D7" s="137"/>
      <c r="E7" s="137"/>
      <c r="F7" s="137"/>
      <c r="G7" s="137"/>
      <c r="H7" s="137"/>
      <c r="I7" s="137"/>
      <c r="J7" s="137"/>
      <c r="K7" s="137"/>
      <c r="L7" s="137"/>
      <c r="M7" s="137"/>
      <c r="N7" s="137"/>
    </row>
    <row r="8" spans="1:14" customFormat="1" x14ac:dyDescent="0.2">
      <c r="A8" s="137"/>
      <c r="B8" s="78" t="s">
        <v>5</v>
      </c>
      <c r="C8" s="168" t="s">
        <v>164</v>
      </c>
      <c r="D8" s="137"/>
      <c r="E8" s="137"/>
      <c r="F8" s="137"/>
      <c r="G8" s="137"/>
      <c r="H8" s="137"/>
      <c r="I8" s="137"/>
      <c r="J8" s="137"/>
      <c r="K8" s="137"/>
      <c r="L8" s="137"/>
      <c r="M8" s="137"/>
      <c r="N8" s="137"/>
    </row>
    <row r="9" spans="1:14" customFormat="1" ht="15.75" x14ac:dyDescent="0.2">
      <c r="A9" s="137"/>
      <c r="B9" s="165"/>
      <c r="C9" s="137"/>
      <c r="D9" s="137"/>
      <c r="E9" s="137"/>
      <c r="F9" s="137"/>
      <c r="G9" s="137"/>
      <c r="H9" s="137"/>
      <c r="I9" s="137"/>
      <c r="J9" s="137"/>
      <c r="K9" s="137"/>
      <c r="L9" s="137"/>
      <c r="M9" s="137"/>
      <c r="N9" s="137"/>
    </row>
    <row r="10" spans="1:14" customFormat="1" ht="15.75" x14ac:dyDescent="0.2">
      <c r="A10" s="137"/>
      <c r="B10" s="165" t="s">
        <v>13</v>
      </c>
      <c r="C10" s="295" t="s">
        <v>154</v>
      </c>
      <c r="D10" s="137"/>
      <c r="E10" s="137"/>
      <c r="F10" s="137"/>
      <c r="G10" s="137"/>
      <c r="H10" s="137"/>
      <c r="I10" s="137"/>
      <c r="J10" s="137"/>
      <c r="K10" s="137"/>
      <c r="L10" s="137"/>
      <c r="M10" s="137"/>
      <c r="N10" s="137"/>
    </row>
    <row r="11" spans="1:14" customFormat="1" ht="15.75" x14ac:dyDescent="0.2">
      <c r="A11" s="137"/>
      <c r="B11" s="165"/>
      <c r="C11" s="137"/>
      <c r="D11" s="137"/>
      <c r="E11" s="137"/>
      <c r="F11" s="137"/>
      <c r="G11" s="137"/>
      <c r="H11" s="137"/>
      <c r="I11" s="137"/>
      <c r="J11" s="137"/>
      <c r="K11" s="137"/>
      <c r="L11" s="137"/>
      <c r="M11" s="137"/>
      <c r="N11" s="137"/>
    </row>
    <row r="12" spans="1:14" customFormat="1" x14ac:dyDescent="0.2">
      <c r="A12" s="137"/>
      <c r="B12" s="31" t="s">
        <v>100</v>
      </c>
      <c r="C12" s="137"/>
      <c r="D12" s="137"/>
      <c r="E12" s="137"/>
      <c r="F12" s="137"/>
      <c r="G12" s="137"/>
      <c r="H12" s="137"/>
      <c r="I12" s="137"/>
      <c r="J12" s="137"/>
      <c r="K12" s="137"/>
      <c r="L12" s="137"/>
      <c r="M12" s="137"/>
      <c r="N12" s="137"/>
    </row>
    <row r="13" spans="1:14" customFormat="1" x14ac:dyDescent="0.2">
      <c r="A13" s="137"/>
      <c r="B13" s="78" t="s">
        <v>99</v>
      </c>
      <c r="C13" s="167">
        <v>7.0000000000000007E-2</v>
      </c>
      <c r="D13" s="166" t="s">
        <v>155</v>
      </c>
      <c r="E13" s="137"/>
      <c r="F13" s="137"/>
      <c r="G13" s="137"/>
      <c r="H13" s="137"/>
      <c r="I13" s="137"/>
      <c r="J13" s="137"/>
      <c r="K13" s="137"/>
      <c r="L13" s="137"/>
      <c r="M13" s="137"/>
      <c r="N13" s="137"/>
    </row>
    <row r="14" spans="1:14" customFormat="1" x14ac:dyDescent="0.2">
      <c r="A14" s="137"/>
      <c r="B14" s="78" t="s">
        <v>118</v>
      </c>
      <c r="C14" s="167">
        <v>0.1</v>
      </c>
      <c r="D14" s="166"/>
      <c r="E14" s="137"/>
      <c r="F14" s="137"/>
      <c r="G14" s="137"/>
      <c r="H14" s="137"/>
      <c r="I14" s="137"/>
      <c r="J14" s="137"/>
      <c r="K14" s="137"/>
      <c r="L14" s="137"/>
      <c r="M14" s="137"/>
      <c r="N14" s="137"/>
    </row>
    <row r="15" spans="1:14" customFormat="1" x14ac:dyDescent="0.2">
      <c r="A15" s="137"/>
      <c r="B15" s="78" t="s">
        <v>119</v>
      </c>
      <c r="C15" s="167">
        <v>0.15</v>
      </c>
      <c r="D15" s="166"/>
      <c r="E15" s="137"/>
      <c r="F15" s="137"/>
      <c r="G15" s="137"/>
      <c r="H15" s="137"/>
      <c r="I15" s="137"/>
      <c r="J15" s="137"/>
      <c r="K15" s="137"/>
      <c r="L15" s="137"/>
      <c r="M15" s="137"/>
      <c r="N15" s="137"/>
    </row>
    <row r="16" spans="1:14" customFormat="1" x14ac:dyDescent="0.2">
      <c r="A16" s="137"/>
      <c r="B16" s="78" t="s">
        <v>120</v>
      </c>
      <c r="C16" s="169">
        <v>15</v>
      </c>
      <c r="D16" s="166" t="s">
        <v>122</v>
      </c>
      <c r="E16" s="137"/>
      <c r="F16" s="137"/>
      <c r="G16" s="137"/>
      <c r="H16" s="137"/>
      <c r="I16" s="137"/>
      <c r="J16" s="137"/>
      <c r="K16" s="137"/>
      <c r="L16" s="137"/>
      <c r="M16" s="137"/>
      <c r="N16" s="137"/>
    </row>
    <row r="17" spans="1:14" customFormat="1" x14ac:dyDescent="0.2">
      <c r="A17" s="137"/>
      <c r="B17" s="78" t="s">
        <v>121</v>
      </c>
      <c r="C17" s="169">
        <v>2017</v>
      </c>
      <c r="D17" s="166" t="s">
        <v>230</v>
      </c>
      <c r="E17" s="137"/>
      <c r="F17" s="137"/>
      <c r="G17" s="137"/>
      <c r="H17" s="137"/>
      <c r="I17" s="137"/>
      <c r="J17" s="137"/>
      <c r="K17" s="137"/>
      <c r="L17" s="137"/>
      <c r="M17" s="137"/>
      <c r="N17" s="137"/>
    </row>
    <row r="18" spans="1:14" customFormat="1" x14ac:dyDescent="0.2">
      <c r="A18" s="137"/>
      <c r="B18" s="78" t="s">
        <v>127</v>
      </c>
      <c r="C18" s="179">
        <v>2.7E-2</v>
      </c>
      <c r="D18" s="166" t="s">
        <v>128</v>
      </c>
      <c r="E18" s="137"/>
      <c r="F18" s="137"/>
      <c r="G18" s="137"/>
      <c r="H18" s="137"/>
      <c r="I18" s="137"/>
      <c r="J18" s="137"/>
      <c r="K18" s="137"/>
      <c r="L18" s="137"/>
      <c r="M18" s="137"/>
      <c r="N18" s="137"/>
    </row>
    <row r="19" spans="1:14" customFormat="1" x14ac:dyDescent="0.2">
      <c r="A19" s="137"/>
      <c r="B19" s="78"/>
      <c r="C19" s="137"/>
      <c r="D19" s="137"/>
      <c r="E19" s="137"/>
      <c r="F19" s="137"/>
      <c r="G19" s="137"/>
      <c r="H19" s="137"/>
      <c r="I19" s="137"/>
      <c r="J19" s="137"/>
      <c r="K19" s="137"/>
      <c r="L19" s="137"/>
      <c r="M19" s="137"/>
      <c r="N19" s="137"/>
    </row>
  </sheetData>
  <hyperlinks>
    <hyperlink ref="C10" r:id="rId1"/>
  </hyperlinks>
  <pageMargins left="0.70866141732283472" right="0.70866141732283472" top="0.74803149606299213" bottom="0.74803149606299213" header="0.31496062992125984" footer="0.31496062992125984"/>
  <pageSetup paperSize="9" scale="73"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7"/>
  <sheetViews>
    <sheetView zoomScale="85" zoomScaleNormal="85" zoomScaleSheetLayoutView="40" workbookViewId="0">
      <pane ySplit="2" topLeftCell="A3" activePane="bottomLeft" state="frozen"/>
      <selection activeCell="D13" sqref="D13"/>
      <selection pane="bottomLeft" activeCell="A2" sqref="A2"/>
    </sheetView>
  </sheetViews>
  <sheetFormatPr defaultColWidth="9.140625" defaultRowHeight="12.75" x14ac:dyDescent="0.2"/>
  <cols>
    <col min="1" max="1" width="9.140625" style="42"/>
    <col min="2" max="2" width="13.42578125" style="16" customWidth="1"/>
    <col min="3" max="3" width="52.42578125" style="16" customWidth="1"/>
    <col min="4" max="4" width="35.28515625" style="16" customWidth="1"/>
    <col min="5" max="6" width="9.140625" style="5" customWidth="1"/>
    <col min="7" max="10" width="12.5703125" style="5" bestFit="1" customWidth="1"/>
    <col min="11" max="13" width="13" style="5" bestFit="1" customWidth="1"/>
    <col min="14" max="21" width="13.42578125" style="5" bestFit="1" customWidth="1"/>
    <col min="22" max="23" width="13" style="5" bestFit="1" customWidth="1"/>
    <col min="24" max="31" width="13.42578125" style="5" bestFit="1" customWidth="1"/>
    <col min="32" max="33" width="13" style="5" bestFit="1" customWidth="1"/>
    <col min="34" max="37" width="13.42578125" style="5" bestFit="1" customWidth="1"/>
    <col min="38" max="16384" width="9.140625" style="43"/>
  </cols>
  <sheetData>
    <row r="1" spans="1:37" s="171" customFormat="1" ht="23.25" x14ac:dyDescent="0.25">
      <c r="A1" s="164" t="s">
        <v>123</v>
      </c>
      <c r="B1" s="170"/>
      <c r="C1" s="170"/>
      <c r="E1" s="172"/>
      <c r="F1" s="173"/>
      <c r="G1" s="174" t="s">
        <v>18</v>
      </c>
      <c r="H1" s="174" t="s">
        <v>19</v>
      </c>
      <c r="I1" s="174" t="s">
        <v>20</v>
      </c>
      <c r="J1" s="174" t="s">
        <v>21</v>
      </c>
      <c r="K1" s="174" t="s">
        <v>22</v>
      </c>
      <c r="L1" s="174" t="s">
        <v>23</v>
      </c>
      <c r="M1" s="174" t="s">
        <v>24</v>
      </c>
      <c r="N1" s="174" t="s">
        <v>25</v>
      </c>
      <c r="O1" s="174" t="s">
        <v>26</v>
      </c>
      <c r="P1" s="174" t="s">
        <v>27</v>
      </c>
      <c r="Q1" s="174" t="s">
        <v>28</v>
      </c>
      <c r="R1" s="174" t="s">
        <v>29</v>
      </c>
      <c r="S1" s="174" t="s">
        <v>30</v>
      </c>
      <c r="T1" s="174" t="s">
        <v>31</v>
      </c>
      <c r="U1" s="174" t="s">
        <v>32</v>
      </c>
      <c r="V1" s="174" t="s">
        <v>33</v>
      </c>
      <c r="W1" s="174" t="s">
        <v>34</v>
      </c>
      <c r="X1" s="174" t="s">
        <v>35</v>
      </c>
      <c r="Y1" s="174" t="s">
        <v>36</v>
      </c>
      <c r="Z1" s="174" t="s">
        <v>103</v>
      </c>
      <c r="AA1" s="174" t="s">
        <v>104</v>
      </c>
      <c r="AB1" s="174" t="s">
        <v>105</v>
      </c>
      <c r="AC1" s="174" t="s">
        <v>106</v>
      </c>
      <c r="AD1" s="174" t="s">
        <v>107</v>
      </c>
      <c r="AE1" s="174" t="s">
        <v>108</v>
      </c>
      <c r="AF1" s="174" t="s">
        <v>109</v>
      </c>
      <c r="AG1" s="174" t="s">
        <v>110</v>
      </c>
      <c r="AH1" s="174" t="s">
        <v>111</v>
      </c>
      <c r="AI1" s="174" t="s">
        <v>112</v>
      </c>
      <c r="AJ1" s="174" t="s">
        <v>113</v>
      </c>
      <c r="AK1" s="174" t="s">
        <v>220</v>
      </c>
    </row>
    <row r="2" spans="1:37" ht="15.75" x14ac:dyDescent="0.25">
      <c r="B2" s="18"/>
      <c r="C2" s="18"/>
      <c r="D2" s="44" t="s">
        <v>47</v>
      </c>
      <c r="E2" s="98"/>
      <c r="F2" s="97"/>
      <c r="G2" s="98">
        <f>IF(analysis_start=2016,0,-1)</f>
        <v>-1</v>
      </c>
      <c r="H2" s="98">
        <f>IF(analysis_start=2017,0,G2+1)</f>
        <v>0</v>
      </c>
      <c r="I2" s="98">
        <f t="shared" ref="I2:AJ2" si="0">H2+1</f>
        <v>1</v>
      </c>
      <c r="J2" s="98">
        <f t="shared" si="0"/>
        <v>2</v>
      </c>
      <c r="K2" s="98">
        <f t="shared" si="0"/>
        <v>3</v>
      </c>
      <c r="L2" s="98">
        <f t="shared" si="0"/>
        <v>4</v>
      </c>
      <c r="M2" s="98">
        <f t="shared" si="0"/>
        <v>5</v>
      </c>
      <c r="N2" s="98">
        <f t="shared" si="0"/>
        <v>6</v>
      </c>
      <c r="O2" s="98">
        <f t="shared" si="0"/>
        <v>7</v>
      </c>
      <c r="P2" s="98">
        <f t="shared" si="0"/>
        <v>8</v>
      </c>
      <c r="Q2" s="98">
        <f t="shared" si="0"/>
        <v>9</v>
      </c>
      <c r="R2" s="98">
        <f t="shared" si="0"/>
        <v>10</v>
      </c>
      <c r="S2" s="98">
        <f t="shared" si="0"/>
        <v>11</v>
      </c>
      <c r="T2" s="98">
        <f t="shared" si="0"/>
        <v>12</v>
      </c>
      <c r="U2" s="98">
        <f t="shared" si="0"/>
        <v>13</v>
      </c>
      <c r="V2" s="98">
        <f t="shared" si="0"/>
        <v>14</v>
      </c>
      <c r="W2" s="98">
        <f t="shared" si="0"/>
        <v>15</v>
      </c>
      <c r="X2" s="98">
        <f t="shared" si="0"/>
        <v>16</v>
      </c>
      <c r="Y2" s="98">
        <f t="shared" si="0"/>
        <v>17</v>
      </c>
      <c r="Z2" s="98">
        <f t="shared" si="0"/>
        <v>18</v>
      </c>
      <c r="AA2" s="98">
        <f t="shared" si="0"/>
        <v>19</v>
      </c>
      <c r="AB2" s="98">
        <f t="shared" si="0"/>
        <v>20</v>
      </c>
      <c r="AC2" s="98">
        <f t="shared" si="0"/>
        <v>21</v>
      </c>
      <c r="AD2" s="98">
        <f t="shared" si="0"/>
        <v>22</v>
      </c>
      <c r="AE2" s="98">
        <f t="shared" si="0"/>
        <v>23</v>
      </c>
      <c r="AF2" s="98">
        <f t="shared" si="0"/>
        <v>24</v>
      </c>
      <c r="AG2" s="98">
        <f t="shared" si="0"/>
        <v>25</v>
      </c>
      <c r="AH2" s="98">
        <f t="shared" si="0"/>
        <v>26</v>
      </c>
      <c r="AI2" s="98">
        <f t="shared" si="0"/>
        <v>27</v>
      </c>
      <c r="AJ2" s="98">
        <f t="shared" si="0"/>
        <v>28</v>
      </c>
      <c r="AK2" s="98">
        <f t="shared" ref="AK2" si="1">AJ2+1</f>
        <v>29</v>
      </c>
    </row>
    <row r="3" spans="1:37" ht="16.5" thickBot="1" x14ac:dyDescent="0.3">
      <c r="B3" s="21"/>
      <c r="C3" s="21"/>
      <c r="D3" s="44"/>
      <c r="E3" s="96"/>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row>
    <row r="4" spans="1:37" ht="24" thickBot="1" x14ac:dyDescent="0.25">
      <c r="A4" s="37" t="s">
        <v>215</v>
      </c>
      <c r="B4" s="45"/>
      <c r="C4" s="45"/>
      <c r="D4" s="45"/>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99"/>
    </row>
    <row r="5" spans="1:37" s="47" customFormat="1" x14ac:dyDescent="0.2">
      <c r="A5" s="46">
        <v>1</v>
      </c>
      <c r="B5" s="31" t="s">
        <v>37</v>
      </c>
      <c r="C5" s="31"/>
      <c r="D5" s="31"/>
      <c r="E5" s="61"/>
      <c r="F5" s="61"/>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row>
    <row r="6" spans="1:37" s="49" customFormat="1" ht="51" x14ac:dyDescent="0.2">
      <c r="A6" s="119">
        <f>A5+0.01</f>
        <v>1.01</v>
      </c>
      <c r="B6" s="27" t="s">
        <v>52</v>
      </c>
      <c r="C6" s="223" t="s">
        <v>173</v>
      </c>
      <c r="D6" s="222" t="s">
        <v>174</v>
      </c>
      <c r="E6" s="101">
        <v>0</v>
      </c>
      <c r="F6" s="62" t="s">
        <v>6</v>
      </c>
      <c r="G6" s="102">
        <v>0</v>
      </c>
      <c r="H6" s="208">
        <f t="shared" ref="H6" si="2">G6*(1+$E$6)</f>
        <v>0</v>
      </c>
      <c r="I6" s="208">
        <f t="shared" ref="I6" si="3">H6*(1+$E$6)</f>
        <v>0</v>
      </c>
      <c r="J6" s="208">
        <f t="shared" ref="J6" si="4">I6*(1+$E$6)</f>
        <v>0</v>
      </c>
      <c r="K6" s="208">
        <f t="shared" ref="K6" si="5">J6*(1+$E$6)</f>
        <v>0</v>
      </c>
      <c r="L6" s="208">
        <f t="shared" ref="L6" si="6">K6*(1+$E$6)</f>
        <v>0</v>
      </c>
      <c r="M6" s="208">
        <f t="shared" ref="M6" si="7">L6*(1+$E$6)</f>
        <v>0</v>
      </c>
      <c r="N6" s="208">
        <f t="shared" ref="N6" si="8">M6*(1+$E$6)</f>
        <v>0</v>
      </c>
      <c r="O6" s="208">
        <f t="shared" ref="O6" si="9">N6*(1+$E$6)</f>
        <v>0</v>
      </c>
      <c r="P6" s="208">
        <f t="shared" ref="P6" si="10">O6*(1+$E$6)</f>
        <v>0</v>
      </c>
      <c r="Q6" s="208">
        <f t="shared" ref="Q6" si="11">P6*(1+$E$6)</f>
        <v>0</v>
      </c>
      <c r="R6" s="208">
        <f t="shared" ref="R6" si="12">Q6*(1+$E$6)</f>
        <v>0</v>
      </c>
      <c r="S6" s="208">
        <f t="shared" ref="S6" si="13">R6*(1+$E$6)</f>
        <v>0</v>
      </c>
      <c r="T6" s="208">
        <f t="shared" ref="T6" si="14">S6*(1+$E$6)</f>
        <v>0</v>
      </c>
      <c r="U6" s="208">
        <f t="shared" ref="U6" si="15">T6*(1+$E$6)</f>
        <v>0</v>
      </c>
      <c r="V6" s="208">
        <f t="shared" ref="V6" si="16">U6*(1+$E$6)</f>
        <v>0</v>
      </c>
      <c r="W6" s="208">
        <f t="shared" ref="W6" si="17">V6*(1+$E$6)</f>
        <v>0</v>
      </c>
      <c r="X6" s="208">
        <f t="shared" ref="X6" si="18">W6*(1+$E$6)</f>
        <v>0</v>
      </c>
      <c r="Y6" s="208">
        <f t="shared" ref="Y6" si="19">X6*(1+$E$6)</f>
        <v>0</v>
      </c>
      <c r="Z6" s="208">
        <f t="shared" ref="Z6" si="20">Y6*(1+$E$6)</f>
        <v>0</v>
      </c>
      <c r="AA6" s="208">
        <f t="shared" ref="AA6" si="21">Z6*(1+$E$6)</f>
        <v>0</v>
      </c>
      <c r="AB6" s="208">
        <f t="shared" ref="AB6" si="22">AA6*(1+$E$6)</f>
        <v>0</v>
      </c>
      <c r="AC6" s="208">
        <f t="shared" ref="AC6" si="23">AB6*(1+$E$6)</f>
        <v>0</v>
      </c>
      <c r="AD6" s="208">
        <f t="shared" ref="AD6" si="24">AC6*(1+$E$6)</f>
        <v>0</v>
      </c>
      <c r="AE6" s="208">
        <f t="shared" ref="AE6" si="25">AD6*(1+$E$6)</f>
        <v>0</v>
      </c>
      <c r="AF6" s="208">
        <f t="shared" ref="AF6" si="26">AE6*(1+$E$6)</f>
        <v>0</v>
      </c>
      <c r="AG6" s="208">
        <f t="shared" ref="AG6" si="27">AF6*(1+$E$6)</f>
        <v>0</v>
      </c>
      <c r="AH6" s="208">
        <f t="shared" ref="AH6" si="28">AG6*(1+$E$6)</f>
        <v>0</v>
      </c>
      <c r="AI6" s="208">
        <f t="shared" ref="AI6" si="29">AH6*(1+$E$6)</f>
        <v>0</v>
      </c>
      <c r="AJ6" s="208">
        <f t="shared" ref="AJ6" si="30">AI6*(1+$E$6)</f>
        <v>0</v>
      </c>
      <c r="AK6" s="208">
        <f t="shared" ref="AK6" si="31">AJ6*(1+$E$6)</f>
        <v>0</v>
      </c>
    </row>
    <row r="7" spans="1:37" s="49" customFormat="1" x14ac:dyDescent="0.2">
      <c r="A7" s="119">
        <f t="shared" ref="A7:A19" si="32">A6+0.01</f>
        <v>1.02</v>
      </c>
      <c r="B7" s="27" t="s">
        <v>53</v>
      </c>
      <c r="C7" s="218" t="s">
        <v>175</v>
      </c>
      <c r="D7" s="222" t="s">
        <v>176</v>
      </c>
      <c r="E7" s="103">
        <v>0</v>
      </c>
      <c r="F7" s="62" t="s">
        <v>6</v>
      </c>
      <c r="G7" s="102">
        <v>0</v>
      </c>
      <c r="H7" s="208">
        <f>G7*(1+$E7)</f>
        <v>0</v>
      </c>
      <c r="I7" s="208">
        <f t="shared" ref="I7:AK16" si="33">H7*(1+$E7)</f>
        <v>0</v>
      </c>
      <c r="J7" s="208">
        <f t="shared" si="33"/>
        <v>0</v>
      </c>
      <c r="K7" s="208">
        <f t="shared" si="33"/>
        <v>0</v>
      </c>
      <c r="L7" s="208">
        <f t="shared" si="33"/>
        <v>0</v>
      </c>
      <c r="M7" s="208">
        <f t="shared" si="33"/>
        <v>0</v>
      </c>
      <c r="N7" s="208">
        <f t="shared" si="33"/>
        <v>0</v>
      </c>
      <c r="O7" s="208">
        <f t="shared" si="33"/>
        <v>0</v>
      </c>
      <c r="P7" s="208">
        <f t="shared" si="33"/>
        <v>0</v>
      </c>
      <c r="Q7" s="208">
        <f t="shared" si="33"/>
        <v>0</v>
      </c>
      <c r="R7" s="208">
        <f t="shared" si="33"/>
        <v>0</v>
      </c>
      <c r="S7" s="208">
        <f t="shared" si="33"/>
        <v>0</v>
      </c>
      <c r="T7" s="208">
        <f t="shared" si="33"/>
        <v>0</v>
      </c>
      <c r="U7" s="208">
        <f t="shared" si="33"/>
        <v>0</v>
      </c>
      <c r="V7" s="208">
        <f t="shared" si="33"/>
        <v>0</v>
      </c>
      <c r="W7" s="208">
        <f t="shared" si="33"/>
        <v>0</v>
      </c>
      <c r="X7" s="208">
        <f t="shared" si="33"/>
        <v>0</v>
      </c>
      <c r="Y7" s="208">
        <f t="shared" si="33"/>
        <v>0</v>
      </c>
      <c r="Z7" s="208">
        <f t="shared" si="33"/>
        <v>0</v>
      </c>
      <c r="AA7" s="208">
        <f t="shared" si="33"/>
        <v>0</v>
      </c>
      <c r="AB7" s="208">
        <f t="shared" si="33"/>
        <v>0</v>
      </c>
      <c r="AC7" s="208">
        <f t="shared" si="33"/>
        <v>0</v>
      </c>
      <c r="AD7" s="208">
        <f t="shared" si="33"/>
        <v>0</v>
      </c>
      <c r="AE7" s="208">
        <f t="shared" si="33"/>
        <v>0</v>
      </c>
      <c r="AF7" s="208">
        <f t="shared" si="33"/>
        <v>0</v>
      </c>
      <c r="AG7" s="208">
        <f t="shared" si="33"/>
        <v>0</v>
      </c>
      <c r="AH7" s="208">
        <f t="shared" si="33"/>
        <v>0</v>
      </c>
      <c r="AI7" s="208">
        <f t="shared" si="33"/>
        <v>0</v>
      </c>
      <c r="AJ7" s="208">
        <f t="shared" si="33"/>
        <v>0</v>
      </c>
      <c r="AK7" s="208">
        <f t="shared" si="33"/>
        <v>0</v>
      </c>
    </row>
    <row r="8" spans="1:37" s="49" customFormat="1" x14ac:dyDescent="0.2">
      <c r="A8" s="119">
        <f t="shared" si="32"/>
        <v>1.03</v>
      </c>
      <c r="B8" s="27" t="s">
        <v>54</v>
      </c>
      <c r="C8" s="218" t="s">
        <v>177</v>
      </c>
      <c r="D8" s="222" t="s">
        <v>176</v>
      </c>
      <c r="E8" s="103">
        <v>0</v>
      </c>
      <c r="F8" s="62" t="s">
        <v>6</v>
      </c>
      <c r="G8" s="102">
        <v>0</v>
      </c>
      <c r="H8" s="208">
        <f t="shared" ref="H8:W19" si="34">G8*(1+$E8)</f>
        <v>0</v>
      </c>
      <c r="I8" s="208">
        <f t="shared" si="34"/>
        <v>0</v>
      </c>
      <c r="J8" s="208">
        <f t="shared" si="34"/>
        <v>0</v>
      </c>
      <c r="K8" s="208">
        <f t="shared" si="34"/>
        <v>0</v>
      </c>
      <c r="L8" s="208">
        <f t="shared" si="34"/>
        <v>0</v>
      </c>
      <c r="M8" s="208">
        <f t="shared" si="34"/>
        <v>0</v>
      </c>
      <c r="N8" s="208">
        <f t="shared" si="34"/>
        <v>0</v>
      </c>
      <c r="O8" s="208">
        <f t="shared" si="34"/>
        <v>0</v>
      </c>
      <c r="P8" s="208">
        <f t="shared" si="34"/>
        <v>0</v>
      </c>
      <c r="Q8" s="208">
        <f t="shared" si="34"/>
        <v>0</v>
      </c>
      <c r="R8" s="208">
        <f t="shared" si="34"/>
        <v>0</v>
      </c>
      <c r="S8" s="208">
        <f t="shared" si="34"/>
        <v>0</v>
      </c>
      <c r="T8" s="208">
        <f t="shared" si="34"/>
        <v>0</v>
      </c>
      <c r="U8" s="208">
        <f t="shared" si="34"/>
        <v>0</v>
      </c>
      <c r="V8" s="208">
        <f t="shared" si="34"/>
        <v>0</v>
      </c>
      <c r="W8" s="208">
        <f t="shared" si="34"/>
        <v>0</v>
      </c>
      <c r="X8" s="208">
        <f t="shared" si="33"/>
        <v>0</v>
      </c>
      <c r="Y8" s="208">
        <f t="shared" si="33"/>
        <v>0</v>
      </c>
      <c r="Z8" s="208">
        <f t="shared" si="33"/>
        <v>0</v>
      </c>
      <c r="AA8" s="208">
        <f t="shared" si="33"/>
        <v>0</v>
      </c>
      <c r="AB8" s="208">
        <f t="shared" si="33"/>
        <v>0</v>
      </c>
      <c r="AC8" s="208">
        <f t="shared" si="33"/>
        <v>0</v>
      </c>
      <c r="AD8" s="208">
        <f t="shared" si="33"/>
        <v>0</v>
      </c>
      <c r="AE8" s="208">
        <f t="shared" si="33"/>
        <v>0</v>
      </c>
      <c r="AF8" s="208">
        <f t="shared" si="33"/>
        <v>0</v>
      </c>
      <c r="AG8" s="208">
        <f t="shared" si="33"/>
        <v>0</v>
      </c>
      <c r="AH8" s="208">
        <f t="shared" si="33"/>
        <v>0</v>
      </c>
      <c r="AI8" s="208">
        <f t="shared" si="33"/>
        <v>0</v>
      </c>
      <c r="AJ8" s="208">
        <f t="shared" si="33"/>
        <v>0</v>
      </c>
      <c r="AK8" s="208">
        <f t="shared" si="33"/>
        <v>0</v>
      </c>
    </row>
    <row r="9" spans="1:37" s="49" customFormat="1" x14ac:dyDescent="0.2">
      <c r="A9" s="119">
        <f t="shared" si="32"/>
        <v>1.04</v>
      </c>
      <c r="B9" s="27" t="s">
        <v>55</v>
      </c>
      <c r="C9" s="218" t="s">
        <v>178</v>
      </c>
      <c r="D9" s="222" t="s">
        <v>176</v>
      </c>
      <c r="E9" s="103">
        <v>0</v>
      </c>
      <c r="F9" s="62" t="s">
        <v>6</v>
      </c>
      <c r="G9" s="102">
        <v>0</v>
      </c>
      <c r="H9" s="208">
        <f t="shared" si="34"/>
        <v>0</v>
      </c>
      <c r="I9" s="208">
        <f t="shared" si="33"/>
        <v>0</v>
      </c>
      <c r="J9" s="208">
        <f t="shared" si="33"/>
        <v>0</v>
      </c>
      <c r="K9" s="208">
        <f t="shared" si="33"/>
        <v>0</v>
      </c>
      <c r="L9" s="208">
        <f t="shared" si="33"/>
        <v>0</v>
      </c>
      <c r="M9" s="208">
        <f t="shared" si="33"/>
        <v>0</v>
      </c>
      <c r="N9" s="208">
        <f t="shared" si="33"/>
        <v>0</v>
      </c>
      <c r="O9" s="208">
        <f t="shared" si="33"/>
        <v>0</v>
      </c>
      <c r="P9" s="208">
        <f t="shared" si="33"/>
        <v>0</v>
      </c>
      <c r="Q9" s="208">
        <f t="shared" si="33"/>
        <v>0</v>
      </c>
      <c r="R9" s="208">
        <f t="shared" si="33"/>
        <v>0</v>
      </c>
      <c r="S9" s="208">
        <f t="shared" si="33"/>
        <v>0</v>
      </c>
      <c r="T9" s="208">
        <f t="shared" si="33"/>
        <v>0</v>
      </c>
      <c r="U9" s="208">
        <f t="shared" si="33"/>
        <v>0</v>
      </c>
      <c r="V9" s="208">
        <f t="shared" si="33"/>
        <v>0</v>
      </c>
      <c r="W9" s="208">
        <f t="shared" si="33"/>
        <v>0</v>
      </c>
      <c r="X9" s="208">
        <f t="shared" si="33"/>
        <v>0</v>
      </c>
      <c r="Y9" s="208">
        <f t="shared" si="33"/>
        <v>0</v>
      </c>
      <c r="Z9" s="208">
        <f t="shared" si="33"/>
        <v>0</v>
      </c>
      <c r="AA9" s="208">
        <f t="shared" si="33"/>
        <v>0</v>
      </c>
      <c r="AB9" s="208">
        <f t="shared" si="33"/>
        <v>0</v>
      </c>
      <c r="AC9" s="208">
        <f t="shared" si="33"/>
        <v>0</v>
      </c>
      <c r="AD9" s="208">
        <f t="shared" si="33"/>
        <v>0</v>
      </c>
      <c r="AE9" s="208">
        <f t="shared" si="33"/>
        <v>0</v>
      </c>
      <c r="AF9" s="208">
        <f t="shared" si="33"/>
        <v>0</v>
      </c>
      <c r="AG9" s="208">
        <f t="shared" si="33"/>
        <v>0</v>
      </c>
      <c r="AH9" s="208">
        <f t="shared" si="33"/>
        <v>0</v>
      </c>
      <c r="AI9" s="208">
        <f t="shared" si="33"/>
        <v>0</v>
      </c>
      <c r="AJ9" s="208">
        <f t="shared" si="33"/>
        <v>0</v>
      </c>
      <c r="AK9" s="208">
        <f t="shared" si="33"/>
        <v>0</v>
      </c>
    </row>
    <row r="10" spans="1:37" s="49" customFormat="1" x14ac:dyDescent="0.2">
      <c r="A10" s="214">
        <f t="shared" si="32"/>
        <v>1.05</v>
      </c>
      <c r="B10" s="213" t="s">
        <v>56</v>
      </c>
      <c r="C10" s="218" t="s">
        <v>179</v>
      </c>
      <c r="D10" s="222" t="s">
        <v>176</v>
      </c>
      <c r="E10" s="220">
        <v>0</v>
      </c>
      <c r="F10" s="217" t="s">
        <v>6</v>
      </c>
      <c r="G10" s="219">
        <v>0</v>
      </c>
      <c r="H10" s="208">
        <f t="shared" si="34"/>
        <v>0</v>
      </c>
      <c r="I10" s="208">
        <f t="shared" si="33"/>
        <v>0</v>
      </c>
      <c r="J10" s="208">
        <f t="shared" si="33"/>
        <v>0</v>
      </c>
      <c r="K10" s="208">
        <f t="shared" si="33"/>
        <v>0</v>
      </c>
      <c r="L10" s="208">
        <f t="shared" si="33"/>
        <v>0</v>
      </c>
      <c r="M10" s="208">
        <f t="shared" si="33"/>
        <v>0</v>
      </c>
      <c r="N10" s="208">
        <f t="shared" si="33"/>
        <v>0</v>
      </c>
      <c r="O10" s="208">
        <f t="shared" si="33"/>
        <v>0</v>
      </c>
      <c r="P10" s="208">
        <f t="shared" si="33"/>
        <v>0</v>
      </c>
      <c r="Q10" s="208">
        <f t="shared" si="33"/>
        <v>0</v>
      </c>
      <c r="R10" s="208">
        <f t="shared" si="33"/>
        <v>0</v>
      </c>
      <c r="S10" s="208">
        <f t="shared" si="33"/>
        <v>0</v>
      </c>
      <c r="T10" s="208">
        <f t="shared" si="33"/>
        <v>0</v>
      </c>
      <c r="U10" s="208">
        <f t="shared" si="33"/>
        <v>0</v>
      </c>
      <c r="V10" s="208">
        <f t="shared" si="33"/>
        <v>0</v>
      </c>
      <c r="W10" s="208">
        <f t="shared" si="33"/>
        <v>0</v>
      </c>
      <c r="X10" s="208">
        <f t="shared" si="33"/>
        <v>0</v>
      </c>
      <c r="Y10" s="208">
        <f t="shared" si="33"/>
        <v>0</v>
      </c>
      <c r="Z10" s="208">
        <f t="shared" si="33"/>
        <v>0</v>
      </c>
      <c r="AA10" s="208">
        <f t="shared" si="33"/>
        <v>0</v>
      </c>
      <c r="AB10" s="208">
        <f t="shared" si="33"/>
        <v>0</v>
      </c>
      <c r="AC10" s="208">
        <f t="shared" si="33"/>
        <v>0</v>
      </c>
      <c r="AD10" s="208">
        <f t="shared" si="33"/>
        <v>0</v>
      </c>
      <c r="AE10" s="208">
        <f t="shared" si="33"/>
        <v>0</v>
      </c>
      <c r="AF10" s="208">
        <f t="shared" si="33"/>
        <v>0</v>
      </c>
      <c r="AG10" s="208">
        <f t="shared" si="33"/>
        <v>0</v>
      </c>
      <c r="AH10" s="208">
        <f t="shared" si="33"/>
        <v>0</v>
      </c>
      <c r="AI10" s="208">
        <f t="shared" si="33"/>
        <v>0</v>
      </c>
      <c r="AJ10" s="208">
        <f t="shared" si="33"/>
        <v>0</v>
      </c>
      <c r="AK10" s="208">
        <f t="shared" si="33"/>
        <v>0</v>
      </c>
    </row>
    <row r="11" spans="1:37" s="49" customFormat="1" x14ac:dyDescent="0.2">
      <c r="A11" s="214">
        <f t="shared" si="32"/>
        <v>1.06</v>
      </c>
      <c r="B11" s="213" t="s">
        <v>57</v>
      </c>
      <c r="C11" s="218" t="s">
        <v>180</v>
      </c>
      <c r="D11" s="222" t="s">
        <v>176</v>
      </c>
      <c r="E11" s="220">
        <v>0</v>
      </c>
      <c r="F11" s="217" t="s">
        <v>6</v>
      </c>
      <c r="G11" s="219">
        <v>0</v>
      </c>
      <c r="H11" s="208">
        <f t="shared" si="34"/>
        <v>0</v>
      </c>
      <c r="I11" s="208">
        <f t="shared" si="33"/>
        <v>0</v>
      </c>
      <c r="J11" s="208">
        <f t="shared" si="33"/>
        <v>0</v>
      </c>
      <c r="K11" s="208">
        <f t="shared" si="33"/>
        <v>0</v>
      </c>
      <c r="L11" s="208">
        <f t="shared" si="33"/>
        <v>0</v>
      </c>
      <c r="M11" s="208">
        <f t="shared" si="33"/>
        <v>0</v>
      </c>
      <c r="N11" s="208">
        <f t="shared" si="33"/>
        <v>0</v>
      </c>
      <c r="O11" s="208">
        <f t="shared" si="33"/>
        <v>0</v>
      </c>
      <c r="P11" s="208">
        <f t="shared" si="33"/>
        <v>0</v>
      </c>
      <c r="Q11" s="208">
        <f t="shared" si="33"/>
        <v>0</v>
      </c>
      <c r="R11" s="208">
        <f t="shared" si="33"/>
        <v>0</v>
      </c>
      <c r="S11" s="208">
        <f t="shared" si="33"/>
        <v>0</v>
      </c>
      <c r="T11" s="208">
        <f t="shared" si="33"/>
        <v>0</v>
      </c>
      <c r="U11" s="208">
        <f t="shared" si="33"/>
        <v>0</v>
      </c>
      <c r="V11" s="208">
        <f t="shared" si="33"/>
        <v>0</v>
      </c>
      <c r="W11" s="208">
        <f t="shared" si="33"/>
        <v>0</v>
      </c>
      <c r="X11" s="208">
        <f t="shared" si="33"/>
        <v>0</v>
      </c>
      <c r="Y11" s="208">
        <f t="shared" si="33"/>
        <v>0</v>
      </c>
      <c r="Z11" s="208">
        <f t="shared" si="33"/>
        <v>0</v>
      </c>
      <c r="AA11" s="208">
        <f t="shared" si="33"/>
        <v>0</v>
      </c>
      <c r="AB11" s="208">
        <f t="shared" si="33"/>
        <v>0</v>
      </c>
      <c r="AC11" s="208">
        <f t="shared" si="33"/>
        <v>0</v>
      </c>
      <c r="AD11" s="208">
        <f t="shared" si="33"/>
        <v>0</v>
      </c>
      <c r="AE11" s="208">
        <f t="shared" si="33"/>
        <v>0</v>
      </c>
      <c r="AF11" s="208">
        <f t="shared" si="33"/>
        <v>0</v>
      </c>
      <c r="AG11" s="208">
        <f t="shared" si="33"/>
        <v>0</v>
      </c>
      <c r="AH11" s="208">
        <f t="shared" si="33"/>
        <v>0</v>
      </c>
      <c r="AI11" s="208">
        <f t="shared" si="33"/>
        <v>0</v>
      </c>
      <c r="AJ11" s="208">
        <f t="shared" si="33"/>
        <v>0</v>
      </c>
      <c r="AK11" s="208">
        <f t="shared" si="33"/>
        <v>0</v>
      </c>
    </row>
    <row r="12" spans="1:37" s="49" customFormat="1" x14ac:dyDescent="0.2">
      <c r="A12" s="214">
        <f t="shared" si="32"/>
        <v>1.07</v>
      </c>
      <c r="B12" s="213" t="s">
        <v>165</v>
      </c>
      <c r="C12" s="218" t="s">
        <v>58</v>
      </c>
      <c r="D12" s="222" t="s">
        <v>176</v>
      </c>
      <c r="E12" s="220">
        <v>0</v>
      </c>
      <c r="F12" s="217" t="s">
        <v>6</v>
      </c>
      <c r="G12" s="219">
        <v>0</v>
      </c>
      <c r="H12" s="208">
        <f t="shared" si="34"/>
        <v>0</v>
      </c>
      <c r="I12" s="208">
        <f t="shared" si="33"/>
        <v>0</v>
      </c>
      <c r="J12" s="208">
        <f t="shared" si="33"/>
        <v>0</v>
      </c>
      <c r="K12" s="208">
        <f t="shared" si="33"/>
        <v>0</v>
      </c>
      <c r="L12" s="208">
        <f t="shared" si="33"/>
        <v>0</v>
      </c>
      <c r="M12" s="208">
        <f t="shared" si="33"/>
        <v>0</v>
      </c>
      <c r="N12" s="208">
        <f t="shared" si="33"/>
        <v>0</v>
      </c>
      <c r="O12" s="208">
        <f t="shared" si="33"/>
        <v>0</v>
      </c>
      <c r="P12" s="208">
        <f t="shared" si="33"/>
        <v>0</v>
      </c>
      <c r="Q12" s="208">
        <f t="shared" si="33"/>
        <v>0</v>
      </c>
      <c r="R12" s="208">
        <f t="shared" si="33"/>
        <v>0</v>
      </c>
      <c r="S12" s="208">
        <f t="shared" si="33"/>
        <v>0</v>
      </c>
      <c r="T12" s="208">
        <f t="shared" si="33"/>
        <v>0</v>
      </c>
      <c r="U12" s="208">
        <f t="shared" si="33"/>
        <v>0</v>
      </c>
      <c r="V12" s="208">
        <f t="shared" si="33"/>
        <v>0</v>
      </c>
      <c r="W12" s="208">
        <f t="shared" si="33"/>
        <v>0</v>
      </c>
      <c r="X12" s="208">
        <f t="shared" si="33"/>
        <v>0</v>
      </c>
      <c r="Y12" s="208">
        <f t="shared" si="33"/>
        <v>0</v>
      </c>
      <c r="Z12" s="208">
        <f t="shared" si="33"/>
        <v>0</v>
      </c>
      <c r="AA12" s="208">
        <f t="shared" si="33"/>
        <v>0</v>
      </c>
      <c r="AB12" s="208">
        <f t="shared" si="33"/>
        <v>0</v>
      </c>
      <c r="AC12" s="208">
        <f t="shared" si="33"/>
        <v>0</v>
      </c>
      <c r="AD12" s="208">
        <f t="shared" si="33"/>
        <v>0</v>
      </c>
      <c r="AE12" s="208">
        <f t="shared" si="33"/>
        <v>0</v>
      </c>
      <c r="AF12" s="208">
        <f t="shared" si="33"/>
        <v>0</v>
      </c>
      <c r="AG12" s="208">
        <f t="shared" si="33"/>
        <v>0</v>
      </c>
      <c r="AH12" s="208">
        <f t="shared" si="33"/>
        <v>0</v>
      </c>
      <c r="AI12" s="208">
        <f t="shared" si="33"/>
        <v>0</v>
      </c>
      <c r="AJ12" s="208">
        <f t="shared" si="33"/>
        <v>0</v>
      </c>
      <c r="AK12" s="208">
        <f t="shared" si="33"/>
        <v>0</v>
      </c>
    </row>
    <row r="13" spans="1:37" s="49" customFormat="1" x14ac:dyDescent="0.2">
      <c r="A13" s="214">
        <f t="shared" si="32"/>
        <v>1.08</v>
      </c>
      <c r="B13" s="213" t="s">
        <v>166</v>
      </c>
      <c r="C13" s="218" t="s">
        <v>58</v>
      </c>
      <c r="D13" s="222" t="s">
        <v>176</v>
      </c>
      <c r="E13" s="220">
        <v>0</v>
      </c>
      <c r="F13" s="217" t="s">
        <v>6</v>
      </c>
      <c r="G13" s="219">
        <v>0</v>
      </c>
      <c r="H13" s="208">
        <f t="shared" si="34"/>
        <v>0</v>
      </c>
      <c r="I13" s="208">
        <f t="shared" si="33"/>
        <v>0</v>
      </c>
      <c r="J13" s="208">
        <f t="shared" si="33"/>
        <v>0</v>
      </c>
      <c r="K13" s="208">
        <f t="shared" si="33"/>
        <v>0</v>
      </c>
      <c r="L13" s="208">
        <f t="shared" si="33"/>
        <v>0</v>
      </c>
      <c r="M13" s="208">
        <f t="shared" si="33"/>
        <v>0</v>
      </c>
      <c r="N13" s="208">
        <f t="shared" si="33"/>
        <v>0</v>
      </c>
      <c r="O13" s="208">
        <f t="shared" si="33"/>
        <v>0</v>
      </c>
      <c r="P13" s="208">
        <f t="shared" si="33"/>
        <v>0</v>
      </c>
      <c r="Q13" s="208">
        <f t="shared" si="33"/>
        <v>0</v>
      </c>
      <c r="R13" s="208">
        <f t="shared" si="33"/>
        <v>0</v>
      </c>
      <c r="S13" s="208">
        <f t="shared" si="33"/>
        <v>0</v>
      </c>
      <c r="T13" s="208">
        <f t="shared" si="33"/>
        <v>0</v>
      </c>
      <c r="U13" s="208">
        <f t="shared" si="33"/>
        <v>0</v>
      </c>
      <c r="V13" s="208">
        <f t="shared" si="33"/>
        <v>0</v>
      </c>
      <c r="W13" s="208">
        <f t="shared" si="33"/>
        <v>0</v>
      </c>
      <c r="X13" s="208">
        <f t="shared" si="33"/>
        <v>0</v>
      </c>
      <c r="Y13" s="208">
        <f t="shared" si="33"/>
        <v>0</v>
      </c>
      <c r="Z13" s="208">
        <f t="shared" si="33"/>
        <v>0</v>
      </c>
      <c r="AA13" s="208">
        <f t="shared" si="33"/>
        <v>0</v>
      </c>
      <c r="AB13" s="208">
        <f t="shared" si="33"/>
        <v>0</v>
      </c>
      <c r="AC13" s="208">
        <f t="shared" si="33"/>
        <v>0</v>
      </c>
      <c r="AD13" s="208">
        <f t="shared" si="33"/>
        <v>0</v>
      </c>
      <c r="AE13" s="208">
        <f t="shared" si="33"/>
        <v>0</v>
      </c>
      <c r="AF13" s="208">
        <f t="shared" si="33"/>
        <v>0</v>
      </c>
      <c r="AG13" s="208">
        <f t="shared" si="33"/>
        <v>0</v>
      </c>
      <c r="AH13" s="208">
        <f t="shared" si="33"/>
        <v>0</v>
      </c>
      <c r="AI13" s="208">
        <f t="shared" si="33"/>
        <v>0</v>
      </c>
      <c r="AJ13" s="208">
        <f t="shared" si="33"/>
        <v>0</v>
      </c>
      <c r="AK13" s="208">
        <f t="shared" si="33"/>
        <v>0</v>
      </c>
    </row>
    <row r="14" spans="1:37" s="49" customFormat="1" x14ac:dyDescent="0.2">
      <c r="A14" s="214">
        <f t="shared" si="32"/>
        <v>1.0900000000000001</v>
      </c>
      <c r="B14" s="213" t="s">
        <v>167</v>
      </c>
      <c r="C14" s="218" t="s">
        <v>58</v>
      </c>
      <c r="D14" s="222" t="s">
        <v>176</v>
      </c>
      <c r="E14" s="220">
        <v>0</v>
      </c>
      <c r="F14" s="217" t="s">
        <v>6</v>
      </c>
      <c r="G14" s="219">
        <v>0</v>
      </c>
      <c r="H14" s="208">
        <f t="shared" si="34"/>
        <v>0</v>
      </c>
      <c r="I14" s="208">
        <f t="shared" si="33"/>
        <v>0</v>
      </c>
      <c r="J14" s="208">
        <f t="shared" si="33"/>
        <v>0</v>
      </c>
      <c r="K14" s="208">
        <f t="shared" si="33"/>
        <v>0</v>
      </c>
      <c r="L14" s="208">
        <f t="shared" si="33"/>
        <v>0</v>
      </c>
      <c r="M14" s="208">
        <f t="shared" si="33"/>
        <v>0</v>
      </c>
      <c r="N14" s="208">
        <f t="shared" si="33"/>
        <v>0</v>
      </c>
      <c r="O14" s="208">
        <f t="shared" si="33"/>
        <v>0</v>
      </c>
      <c r="P14" s="208">
        <f t="shared" si="33"/>
        <v>0</v>
      </c>
      <c r="Q14" s="208">
        <f t="shared" si="33"/>
        <v>0</v>
      </c>
      <c r="R14" s="208">
        <f t="shared" si="33"/>
        <v>0</v>
      </c>
      <c r="S14" s="208">
        <f t="shared" si="33"/>
        <v>0</v>
      </c>
      <c r="T14" s="208">
        <f t="shared" si="33"/>
        <v>0</v>
      </c>
      <c r="U14" s="208">
        <f t="shared" si="33"/>
        <v>0</v>
      </c>
      <c r="V14" s="208">
        <f t="shared" si="33"/>
        <v>0</v>
      </c>
      <c r="W14" s="208">
        <f t="shared" si="33"/>
        <v>0</v>
      </c>
      <c r="X14" s="208">
        <f t="shared" si="33"/>
        <v>0</v>
      </c>
      <c r="Y14" s="208">
        <f t="shared" si="33"/>
        <v>0</v>
      </c>
      <c r="Z14" s="208">
        <f t="shared" si="33"/>
        <v>0</v>
      </c>
      <c r="AA14" s="208">
        <f t="shared" si="33"/>
        <v>0</v>
      </c>
      <c r="AB14" s="208">
        <f t="shared" si="33"/>
        <v>0</v>
      </c>
      <c r="AC14" s="208">
        <f t="shared" si="33"/>
        <v>0</v>
      </c>
      <c r="AD14" s="208">
        <f t="shared" si="33"/>
        <v>0</v>
      </c>
      <c r="AE14" s="208">
        <f t="shared" si="33"/>
        <v>0</v>
      </c>
      <c r="AF14" s="208">
        <f t="shared" si="33"/>
        <v>0</v>
      </c>
      <c r="AG14" s="208">
        <f t="shared" si="33"/>
        <v>0</v>
      </c>
      <c r="AH14" s="208">
        <f t="shared" si="33"/>
        <v>0</v>
      </c>
      <c r="AI14" s="208">
        <f t="shared" si="33"/>
        <v>0</v>
      </c>
      <c r="AJ14" s="208">
        <f t="shared" si="33"/>
        <v>0</v>
      </c>
      <c r="AK14" s="208">
        <f t="shared" si="33"/>
        <v>0</v>
      </c>
    </row>
    <row r="15" spans="1:37" s="49" customFormat="1" x14ac:dyDescent="0.2">
      <c r="A15" s="214">
        <f t="shared" si="32"/>
        <v>1.1000000000000001</v>
      </c>
      <c r="B15" s="213" t="s">
        <v>168</v>
      </c>
      <c r="C15" s="218" t="s">
        <v>58</v>
      </c>
      <c r="D15" s="222" t="s">
        <v>176</v>
      </c>
      <c r="E15" s="220">
        <v>0</v>
      </c>
      <c r="F15" s="217" t="s">
        <v>6</v>
      </c>
      <c r="G15" s="219">
        <v>0</v>
      </c>
      <c r="H15" s="208">
        <f t="shared" si="34"/>
        <v>0</v>
      </c>
      <c r="I15" s="208">
        <f t="shared" si="33"/>
        <v>0</v>
      </c>
      <c r="J15" s="208">
        <f t="shared" si="33"/>
        <v>0</v>
      </c>
      <c r="K15" s="208">
        <f t="shared" si="33"/>
        <v>0</v>
      </c>
      <c r="L15" s="208">
        <f t="shared" si="33"/>
        <v>0</v>
      </c>
      <c r="M15" s="208">
        <f t="shared" si="33"/>
        <v>0</v>
      </c>
      <c r="N15" s="208">
        <f t="shared" si="33"/>
        <v>0</v>
      </c>
      <c r="O15" s="208">
        <f t="shared" si="33"/>
        <v>0</v>
      </c>
      <c r="P15" s="208">
        <f t="shared" si="33"/>
        <v>0</v>
      </c>
      <c r="Q15" s="208">
        <f t="shared" si="33"/>
        <v>0</v>
      </c>
      <c r="R15" s="208">
        <f t="shared" si="33"/>
        <v>0</v>
      </c>
      <c r="S15" s="208">
        <f t="shared" si="33"/>
        <v>0</v>
      </c>
      <c r="T15" s="208">
        <f t="shared" si="33"/>
        <v>0</v>
      </c>
      <c r="U15" s="208">
        <f t="shared" si="33"/>
        <v>0</v>
      </c>
      <c r="V15" s="208">
        <f t="shared" si="33"/>
        <v>0</v>
      </c>
      <c r="W15" s="208">
        <f t="shared" si="33"/>
        <v>0</v>
      </c>
      <c r="X15" s="208">
        <f t="shared" si="33"/>
        <v>0</v>
      </c>
      <c r="Y15" s="208">
        <f t="shared" si="33"/>
        <v>0</v>
      </c>
      <c r="Z15" s="208">
        <f t="shared" si="33"/>
        <v>0</v>
      </c>
      <c r="AA15" s="208">
        <f t="shared" si="33"/>
        <v>0</v>
      </c>
      <c r="AB15" s="208">
        <f t="shared" si="33"/>
        <v>0</v>
      </c>
      <c r="AC15" s="208">
        <f t="shared" si="33"/>
        <v>0</v>
      </c>
      <c r="AD15" s="208">
        <f t="shared" si="33"/>
        <v>0</v>
      </c>
      <c r="AE15" s="208">
        <f t="shared" si="33"/>
        <v>0</v>
      </c>
      <c r="AF15" s="208">
        <f t="shared" si="33"/>
        <v>0</v>
      </c>
      <c r="AG15" s="208">
        <f t="shared" si="33"/>
        <v>0</v>
      </c>
      <c r="AH15" s="208">
        <f t="shared" si="33"/>
        <v>0</v>
      </c>
      <c r="AI15" s="208">
        <f t="shared" si="33"/>
        <v>0</v>
      </c>
      <c r="AJ15" s="208">
        <f t="shared" si="33"/>
        <v>0</v>
      </c>
      <c r="AK15" s="208">
        <f t="shared" si="33"/>
        <v>0</v>
      </c>
    </row>
    <row r="16" spans="1:37" s="49" customFormat="1" x14ac:dyDescent="0.2">
      <c r="A16" s="214">
        <f t="shared" si="32"/>
        <v>1.1100000000000001</v>
      </c>
      <c r="B16" s="213" t="s">
        <v>169</v>
      </c>
      <c r="C16" s="218" t="s">
        <v>58</v>
      </c>
      <c r="D16" s="222" t="s">
        <v>176</v>
      </c>
      <c r="E16" s="220">
        <v>0</v>
      </c>
      <c r="F16" s="217" t="s">
        <v>6</v>
      </c>
      <c r="G16" s="219">
        <v>0</v>
      </c>
      <c r="H16" s="208">
        <f t="shared" si="34"/>
        <v>0</v>
      </c>
      <c r="I16" s="208">
        <f t="shared" si="33"/>
        <v>0</v>
      </c>
      <c r="J16" s="208">
        <f t="shared" si="33"/>
        <v>0</v>
      </c>
      <c r="K16" s="208">
        <f t="shared" si="33"/>
        <v>0</v>
      </c>
      <c r="L16" s="208">
        <f t="shared" si="33"/>
        <v>0</v>
      </c>
      <c r="M16" s="208">
        <f t="shared" si="33"/>
        <v>0</v>
      </c>
      <c r="N16" s="208">
        <f t="shared" si="33"/>
        <v>0</v>
      </c>
      <c r="O16" s="208">
        <f t="shared" si="33"/>
        <v>0</v>
      </c>
      <c r="P16" s="208">
        <f t="shared" si="33"/>
        <v>0</v>
      </c>
      <c r="Q16" s="208">
        <f t="shared" si="33"/>
        <v>0</v>
      </c>
      <c r="R16" s="208">
        <f t="shared" ref="I16:AK19" si="35">Q16*(1+$E16)</f>
        <v>0</v>
      </c>
      <c r="S16" s="208">
        <f t="shared" si="35"/>
        <v>0</v>
      </c>
      <c r="T16" s="208">
        <f t="shared" si="35"/>
        <v>0</v>
      </c>
      <c r="U16" s="208">
        <f t="shared" si="35"/>
        <v>0</v>
      </c>
      <c r="V16" s="208">
        <f t="shared" si="35"/>
        <v>0</v>
      </c>
      <c r="W16" s="208">
        <f t="shared" si="35"/>
        <v>0</v>
      </c>
      <c r="X16" s="208">
        <f t="shared" si="35"/>
        <v>0</v>
      </c>
      <c r="Y16" s="208">
        <f t="shared" si="35"/>
        <v>0</v>
      </c>
      <c r="Z16" s="208">
        <f t="shared" si="35"/>
        <v>0</v>
      </c>
      <c r="AA16" s="208">
        <f t="shared" si="35"/>
        <v>0</v>
      </c>
      <c r="AB16" s="208">
        <f t="shared" si="35"/>
        <v>0</v>
      </c>
      <c r="AC16" s="208">
        <f t="shared" si="35"/>
        <v>0</v>
      </c>
      <c r="AD16" s="208">
        <f t="shared" si="35"/>
        <v>0</v>
      </c>
      <c r="AE16" s="208">
        <f t="shared" si="35"/>
        <v>0</v>
      </c>
      <c r="AF16" s="208">
        <f t="shared" si="35"/>
        <v>0</v>
      </c>
      <c r="AG16" s="208">
        <f t="shared" si="35"/>
        <v>0</v>
      </c>
      <c r="AH16" s="208">
        <f t="shared" si="35"/>
        <v>0</v>
      </c>
      <c r="AI16" s="208">
        <f t="shared" si="35"/>
        <v>0</v>
      </c>
      <c r="AJ16" s="208">
        <f t="shared" si="35"/>
        <v>0</v>
      </c>
      <c r="AK16" s="208">
        <f t="shared" si="35"/>
        <v>0</v>
      </c>
    </row>
    <row r="17" spans="1:37" s="49" customFormat="1" x14ac:dyDescent="0.2">
      <c r="A17" s="214">
        <f t="shared" si="32"/>
        <v>1.1200000000000001</v>
      </c>
      <c r="B17" s="213" t="s">
        <v>170</v>
      </c>
      <c r="C17" s="216" t="s">
        <v>58</v>
      </c>
      <c r="D17" s="222" t="s">
        <v>176</v>
      </c>
      <c r="E17" s="220">
        <v>0</v>
      </c>
      <c r="F17" s="217" t="s">
        <v>6</v>
      </c>
      <c r="G17" s="219">
        <v>0</v>
      </c>
      <c r="H17" s="208">
        <f t="shared" si="34"/>
        <v>0</v>
      </c>
      <c r="I17" s="208">
        <f t="shared" si="35"/>
        <v>0</v>
      </c>
      <c r="J17" s="208">
        <f t="shared" si="35"/>
        <v>0</v>
      </c>
      <c r="K17" s="208">
        <f t="shared" si="35"/>
        <v>0</v>
      </c>
      <c r="L17" s="208">
        <f t="shared" si="35"/>
        <v>0</v>
      </c>
      <c r="M17" s="208">
        <f t="shared" si="35"/>
        <v>0</v>
      </c>
      <c r="N17" s="208">
        <f t="shared" si="35"/>
        <v>0</v>
      </c>
      <c r="O17" s="208">
        <f t="shared" si="35"/>
        <v>0</v>
      </c>
      <c r="P17" s="208">
        <f t="shared" si="35"/>
        <v>0</v>
      </c>
      <c r="Q17" s="208">
        <f t="shared" si="35"/>
        <v>0</v>
      </c>
      <c r="R17" s="208">
        <f t="shared" si="35"/>
        <v>0</v>
      </c>
      <c r="S17" s="208">
        <f t="shared" si="35"/>
        <v>0</v>
      </c>
      <c r="T17" s="208">
        <f t="shared" si="35"/>
        <v>0</v>
      </c>
      <c r="U17" s="208">
        <f t="shared" si="35"/>
        <v>0</v>
      </c>
      <c r="V17" s="208">
        <f t="shared" si="35"/>
        <v>0</v>
      </c>
      <c r="W17" s="208">
        <f t="shared" si="35"/>
        <v>0</v>
      </c>
      <c r="X17" s="208">
        <f t="shared" si="35"/>
        <v>0</v>
      </c>
      <c r="Y17" s="208">
        <f t="shared" si="35"/>
        <v>0</v>
      </c>
      <c r="Z17" s="208">
        <f t="shared" si="35"/>
        <v>0</v>
      </c>
      <c r="AA17" s="208">
        <f t="shared" si="35"/>
        <v>0</v>
      </c>
      <c r="AB17" s="208">
        <f t="shared" si="35"/>
        <v>0</v>
      </c>
      <c r="AC17" s="208">
        <f t="shared" si="35"/>
        <v>0</v>
      </c>
      <c r="AD17" s="208">
        <f t="shared" si="35"/>
        <v>0</v>
      </c>
      <c r="AE17" s="208">
        <f t="shared" si="35"/>
        <v>0</v>
      </c>
      <c r="AF17" s="208">
        <f t="shared" si="35"/>
        <v>0</v>
      </c>
      <c r="AG17" s="208">
        <f t="shared" si="35"/>
        <v>0</v>
      </c>
      <c r="AH17" s="208">
        <f t="shared" si="35"/>
        <v>0</v>
      </c>
      <c r="AI17" s="208">
        <f t="shared" si="35"/>
        <v>0</v>
      </c>
      <c r="AJ17" s="208">
        <f t="shared" si="35"/>
        <v>0</v>
      </c>
      <c r="AK17" s="208">
        <f t="shared" si="35"/>
        <v>0</v>
      </c>
    </row>
    <row r="18" spans="1:37" s="49" customFormat="1" x14ac:dyDescent="0.2">
      <c r="A18" s="214">
        <f t="shared" si="32"/>
        <v>1.1300000000000001</v>
      </c>
      <c r="B18" s="213" t="s">
        <v>171</v>
      </c>
      <c r="C18" s="216" t="s">
        <v>58</v>
      </c>
      <c r="D18" s="222" t="s">
        <v>176</v>
      </c>
      <c r="E18" s="220">
        <v>0</v>
      </c>
      <c r="F18" s="217" t="s">
        <v>6</v>
      </c>
      <c r="G18" s="219">
        <v>0</v>
      </c>
      <c r="H18" s="208">
        <f t="shared" si="34"/>
        <v>0</v>
      </c>
      <c r="I18" s="208">
        <f t="shared" si="35"/>
        <v>0</v>
      </c>
      <c r="J18" s="208">
        <f t="shared" si="35"/>
        <v>0</v>
      </c>
      <c r="K18" s="208">
        <f t="shared" si="35"/>
        <v>0</v>
      </c>
      <c r="L18" s="208">
        <f t="shared" si="35"/>
        <v>0</v>
      </c>
      <c r="M18" s="208">
        <f t="shared" si="35"/>
        <v>0</v>
      </c>
      <c r="N18" s="208">
        <f t="shared" si="35"/>
        <v>0</v>
      </c>
      <c r="O18" s="208">
        <f t="shared" si="35"/>
        <v>0</v>
      </c>
      <c r="P18" s="208">
        <f t="shared" si="35"/>
        <v>0</v>
      </c>
      <c r="Q18" s="208">
        <f t="shared" si="35"/>
        <v>0</v>
      </c>
      <c r="R18" s="208">
        <f t="shared" si="35"/>
        <v>0</v>
      </c>
      <c r="S18" s="208">
        <f t="shared" si="35"/>
        <v>0</v>
      </c>
      <c r="T18" s="208">
        <f t="shared" si="35"/>
        <v>0</v>
      </c>
      <c r="U18" s="208">
        <f t="shared" si="35"/>
        <v>0</v>
      </c>
      <c r="V18" s="208">
        <f t="shared" si="35"/>
        <v>0</v>
      </c>
      <c r="W18" s="208">
        <f t="shared" si="35"/>
        <v>0</v>
      </c>
      <c r="X18" s="208">
        <f t="shared" si="35"/>
        <v>0</v>
      </c>
      <c r="Y18" s="208">
        <f t="shared" si="35"/>
        <v>0</v>
      </c>
      <c r="Z18" s="208">
        <f t="shared" si="35"/>
        <v>0</v>
      </c>
      <c r="AA18" s="208">
        <f t="shared" si="35"/>
        <v>0</v>
      </c>
      <c r="AB18" s="208">
        <f t="shared" si="35"/>
        <v>0</v>
      </c>
      <c r="AC18" s="208">
        <f t="shared" si="35"/>
        <v>0</v>
      </c>
      <c r="AD18" s="208">
        <f t="shared" si="35"/>
        <v>0</v>
      </c>
      <c r="AE18" s="208">
        <f t="shared" si="35"/>
        <v>0</v>
      </c>
      <c r="AF18" s="208">
        <f t="shared" si="35"/>
        <v>0</v>
      </c>
      <c r="AG18" s="208">
        <f t="shared" si="35"/>
        <v>0</v>
      </c>
      <c r="AH18" s="208">
        <f t="shared" si="35"/>
        <v>0</v>
      </c>
      <c r="AI18" s="208">
        <f t="shared" si="35"/>
        <v>0</v>
      </c>
      <c r="AJ18" s="208">
        <f t="shared" si="35"/>
        <v>0</v>
      </c>
      <c r="AK18" s="208">
        <f t="shared" si="35"/>
        <v>0</v>
      </c>
    </row>
    <row r="19" spans="1:37" s="49" customFormat="1" ht="13.5" thickBot="1" x14ac:dyDescent="0.25">
      <c r="A19" s="214">
        <f t="shared" si="32"/>
        <v>1.1400000000000001</v>
      </c>
      <c r="B19" s="213" t="s">
        <v>172</v>
      </c>
      <c r="C19" s="216" t="s">
        <v>58</v>
      </c>
      <c r="D19" s="222" t="s">
        <v>176</v>
      </c>
      <c r="E19" s="220">
        <v>0</v>
      </c>
      <c r="F19" s="217" t="s">
        <v>6</v>
      </c>
      <c r="G19" s="219">
        <v>0</v>
      </c>
      <c r="H19" s="208">
        <f t="shared" si="34"/>
        <v>0</v>
      </c>
      <c r="I19" s="208">
        <f t="shared" si="35"/>
        <v>0</v>
      </c>
      <c r="J19" s="208">
        <f t="shared" si="35"/>
        <v>0</v>
      </c>
      <c r="K19" s="208">
        <f t="shared" si="35"/>
        <v>0</v>
      </c>
      <c r="L19" s="208">
        <f t="shared" si="35"/>
        <v>0</v>
      </c>
      <c r="M19" s="208">
        <f t="shared" si="35"/>
        <v>0</v>
      </c>
      <c r="N19" s="208">
        <f t="shared" si="35"/>
        <v>0</v>
      </c>
      <c r="O19" s="208">
        <f t="shared" si="35"/>
        <v>0</v>
      </c>
      <c r="P19" s="208">
        <f t="shared" si="35"/>
        <v>0</v>
      </c>
      <c r="Q19" s="208">
        <f t="shared" si="35"/>
        <v>0</v>
      </c>
      <c r="R19" s="208">
        <f t="shared" si="35"/>
        <v>0</v>
      </c>
      <c r="S19" s="208">
        <f t="shared" si="35"/>
        <v>0</v>
      </c>
      <c r="T19" s="208">
        <f t="shared" si="35"/>
        <v>0</v>
      </c>
      <c r="U19" s="208">
        <f t="shared" si="35"/>
        <v>0</v>
      </c>
      <c r="V19" s="208">
        <f t="shared" si="35"/>
        <v>0</v>
      </c>
      <c r="W19" s="208">
        <f t="shared" si="35"/>
        <v>0</v>
      </c>
      <c r="X19" s="208">
        <f t="shared" si="35"/>
        <v>0</v>
      </c>
      <c r="Y19" s="208">
        <f t="shared" si="35"/>
        <v>0</v>
      </c>
      <c r="Z19" s="208">
        <f t="shared" si="35"/>
        <v>0</v>
      </c>
      <c r="AA19" s="208">
        <f t="shared" si="35"/>
        <v>0</v>
      </c>
      <c r="AB19" s="208">
        <f t="shared" si="35"/>
        <v>0</v>
      </c>
      <c r="AC19" s="208">
        <f t="shared" si="35"/>
        <v>0</v>
      </c>
      <c r="AD19" s="208">
        <f t="shared" si="35"/>
        <v>0</v>
      </c>
      <c r="AE19" s="208">
        <f t="shared" si="35"/>
        <v>0</v>
      </c>
      <c r="AF19" s="208">
        <f t="shared" si="35"/>
        <v>0</v>
      </c>
      <c r="AG19" s="208">
        <f t="shared" si="35"/>
        <v>0</v>
      </c>
      <c r="AH19" s="208">
        <f t="shared" si="35"/>
        <v>0</v>
      </c>
      <c r="AI19" s="208">
        <f t="shared" si="35"/>
        <v>0</v>
      </c>
      <c r="AJ19" s="208">
        <f t="shared" si="35"/>
        <v>0</v>
      </c>
      <c r="AK19" s="208">
        <f t="shared" si="35"/>
        <v>0</v>
      </c>
    </row>
    <row r="20" spans="1:37" s="51" customFormat="1" ht="15.75" thickBot="1" x14ac:dyDescent="0.3">
      <c r="A20" s="123"/>
      <c r="B20" s="28" t="s">
        <v>50</v>
      </c>
      <c r="C20" s="50"/>
      <c r="D20" s="50"/>
      <c r="E20" s="104"/>
      <c r="F20" s="105" t="s">
        <v>6</v>
      </c>
      <c r="G20" s="106">
        <f t="shared" ref="G20:AK20" si="36">SUM(G6:G19)</f>
        <v>0</v>
      </c>
      <c r="H20" s="106">
        <f t="shared" si="36"/>
        <v>0</v>
      </c>
      <c r="I20" s="106">
        <f t="shared" si="36"/>
        <v>0</v>
      </c>
      <c r="J20" s="106">
        <f t="shared" si="36"/>
        <v>0</v>
      </c>
      <c r="K20" s="106">
        <f t="shared" si="36"/>
        <v>0</v>
      </c>
      <c r="L20" s="106">
        <f t="shared" si="36"/>
        <v>0</v>
      </c>
      <c r="M20" s="106">
        <f t="shared" si="36"/>
        <v>0</v>
      </c>
      <c r="N20" s="106">
        <f t="shared" si="36"/>
        <v>0</v>
      </c>
      <c r="O20" s="106">
        <f t="shared" si="36"/>
        <v>0</v>
      </c>
      <c r="P20" s="106">
        <f t="shared" si="36"/>
        <v>0</v>
      </c>
      <c r="Q20" s="106">
        <f t="shared" si="36"/>
        <v>0</v>
      </c>
      <c r="R20" s="106">
        <f t="shared" si="36"/>
        <v>0</v>
      </c>
      <c r="S20" s="106">
        <f t="shared" si="36"/>
        <v>0</v>
      </c>
      <c r="T20" s="106">
        <f t="shared" si="36"/>
        <v>0</v>
      </c>
      <c r="U20" s="106">
        <f t="shared" si="36"/>
        <v>0</v>
      </c>
      <c r="V20" s="106">
        <f t="shared" si="36"/>
        <v>0</v>
      </c>
      <c r="W20" s="106">
        <f t="shared" si="36"/>
        <v>0</v>
      </c>
      <c r="X20" s="106">
        <f t="shared" si="36"/>
        <v>0</v>
      </c>
      <c r="Y20" s="106">
        <f t="shared" si="36"/>
        <v>0</v>
      </c>
      <c r="Z20" s="106">
        <f t="shared" si="36"/>
        <v>0</v>
      </c>
      <c r="AA20" s="106">
        <f t="shared" si="36"/>
        <v>0</v>
      </c>
      <c r="AB20" s="106">
        <f t="shared" si="36"/>
        <v>0</v>
      </c>
      <c r="AC20" s="106">
        <f t="shared" si="36"/>
        <v>0</v>
      </c>
      <c r="AD20" s="106">
        <f t="shared" si="36"/>
        <v>0</v>
      </c>
      <c r="AE20" s="106">
        <f t="shared" si="36"/>
        <v>0</v>
      </c>
      <c r="AF20" s="106">
        <f t="shared" si="36"/>
        <v>0</v>
      </c>
      <c r="AG20" s="106">
        <f t="shared" si="36"/>
        <v>0</v>
      </c>
      <c r="AH20" s="106">
        <f t="shared" si="36"/>
        <v>0</v>
      </c>
      <c r="AI20" s="106">
        <f t="shared" si="36"/>
        <v>0</v>
      </c>
      <c r="AJ20" s="106">
        <f t="shared" si="36"/>
        <v>0</v>
      </c>
      <c r="AK20" s="106">
        <f t="shared" si="36"/>
        <v>0</v>
      </c>
    </row>
    <row r="21" spans="1:37" s="53" customFormat="1" ht="15" x14ac:dyDescent="0.2">
      <c r="A21" s="52"/>
      <c r="B21" s="33"/>
      <c r="C21" s="33"/>
      <c r="D21" s="23"/>
      <c r="E21" s="39"/>
      <c r="F21" s="39"/>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row>
    <row r="22" spans="1:37" s="47" customFormat="1" x14ac:dyDescent="0.2">
      <c r="A22" s="46">
        <v>2</v>
      </c>
      <c r="B22" s="31" t="s">
        <v>38</v>
      </c>
      <c r="C22" s="31"/>
      <c r="D22" s="54"/>
      <c r="E22" s="61">
        <v>50</v>
      </c>
      <c r="F22" s="61"/>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row>
    <row r="23" spans="1:37" s="49" customFormat="1" ht="51" x14ac:dyDescent="0.2">
      <c r="A23" s="119">
        <f>A22+0.01</f>
        <v>2.0099999999999998</v>
      </c>
      <c r="B23" s="27" t="s">
        <v>52</v>
      </c>
      <c r="C23" s="223" t="s">
        <v>173</v>
      </c>
      <c r="D23" s="222" t="s">
        <v>174</v>
      </c>
      <c r="E23" s="101">
        <v>0</v>
      </c>
      <c r="F23" s="62" t="s">
        <v>6</v>
      </c>
      <c r="G23" s="102">
        <v>0</v>
      </c>
      <c r="H23" s="208">
        <f>G23*(1+$E23)</f>
        <v>0</v>
      </c>
      <c r="I23" s="208">
        <f t="shared" ref="I23:AK32" si="37">H23*(1+$E23)</f>
        <v>0</v>
      </c>
      <c r="J23" s="208">
        <f t="shared" si="37"/>
        <v>0</v>
      </c>
      <c r="K23" s="208">
        <f t="shared" si="37"/>
        <v>0</v>
      </c>
      <c r="L23" s="208">
        <f t="shared" si="37"/>
        <v>0</v>
      </c>
      <c r="M23" s="208">
        <f t="shared" si="37"/>
        <v>0</v>
      </c>
      <c r="N23" s="208">
        <f t="shared" si="37"/>
        <v>0</v>
      </c>
      <c r="O23" s="208">
        <f t="shared" si="37"/>
        <v>0</v>
      </c>
      <c r="P23" s="208">
        <f t="shared" si="37"/>
        <v>0</v>
      </c>
      <c r="Q23" s="208">
        <f t="shared" si="37"/>
        <v>0</v>
      </c>
      <c r="R23" s="208">
        <f t="shared" si="37"/>
        <v>0</v>
      </c>
      <c r="S23" s="208">
        <f t="shared" si="37"/>
        <v>0</v>
      </c>
      <c r="T23" s="208">
        <f t="shared" si="37"/>
        <v>0</v>
      </c>
      <c r="U23" s="208">
        <f t="shared" si="37"/>
        <v>0</v>
      </c>
      <c r="V23" s="208">
        <f t="shared" si="37"/>
        <v>0</v>
      </c>
      <c r="W23" s="208">
        <f t="shared" si="37"/>
        <v>0</v>
      </c>
      <c r="X23" s="208">
        <f t="shared" si="37"/>
        <v>0</v>
      </c>
      <c r="Y23" s="208">
        <f t="shared" si="37"/>
        <v>0</v>
      </c>
      <c r="Z23" s="208">
        <f t="shared" si="37"/>
        <v>0</v>
      </c>
      <c r="AA23" s="208">
        <f t="shared" si="37"/>
        <v>0</v>
      </c>
      <c r="AB23" s="208">
        <f t="shared" si="37"/>
        <v>0</v>
      </c>
      <c r="AC23" s="208">
        <f t="shared" si="37"/>
        <v>0</v>
      </c>
      <c r="AD23" s="208">
        <f t="shared" si="37"/>
        <v>0</v>
      </c>
      <c r="AE23" s="208">
        <f t="shared" si="37"/>
        <v>0</v>
      </c>
      <c r="AF23" s="208">
        <f t="shared" si="37"/>
        <v>0</v>
      </c>
      <c r="AG23" s="208">
        <f t="shared" si="37"/>
        <v>0</v>
      </c>
      <c r="AH23" s="208">
        <f t="shared" si="37"/>
        <v>0</v>
      </c>
      <c r="AI23" s="208">
        <f t="shared" si="37"/>
        <v>0</v>
      </c>
      <c r="AJ23" s="208">
        <f t="shared" si="37"/>
        <v>0</v>
      </c>
      <c r="AK23" s="208">
        <f t="shared" si="37"/>
        <v>0</v>
      </c>
    </row>
    <row r="24" spans="1:37" s="49" customFormat="1" x14ac:dyDescent="0.2">
      <c r="A24" s="119">
        <f t="shared" ref="A24:A36" si="38">A23+0.01</f>
        <v>2.0199999999999996</v>
      </c>
      <c r="B24" s="27" t="s">
        <v>53</v>
      </c>
      <c r="C24" s="218" t="s">
        <v>175</v>
      </c>
      <c r="D24" s="222" t="s">
        <v>176</v>
      </c>
      <c r="E24" s="289">
        <v>0</v>
      </c>
      <c r="F24" s="62" t="s">
        <v>6</v>
      </c>
      <c r="G24" s="290">
        <v>0</v>
      </c>
      <c r="H24" s="208">
        <f t="shared" ref="H24:W36" si="39">G24*(1+$E24)</f>
        <v>0</v>
      </c>
      <c r="I24" s="208">
        <f t="shared" si="39"/>
        <v>0</v>
      </c>
      <c r="J24" s="208">
        <f t="shared" si="39"/>
        <v>0</v>
      </c>
      <c r="K24" s="208">
        <f t="shared" si="39"/>
        <v>0</v>
      </c>
      <c r="L24" s="208">
        <f t="shared" si="39"/>
        <v>0</v>
      </c>
      <c r="M24" s="208">
        <f t="shared" si="39"/>
        <v>0</v>
      </c>
      <c r="N24" s="208">
        <f t="shared" si="39"/>
        <v>0</v>
      </c>
      <c r="O24" s="208">
        <f t="shared" si="39"/>
        <v>0</v>
      </c>
      <c r="P24" s="208">
        <f t="shared" si="39"/>
        <v>0</v>
      </c>
      <c r="Q24" s="208">
        <f t="shared" si="39"/>
        <v>0</v>
      </c>
      <c r="R24" s="208">
        <f t="shared" si="39"/>
        <v>0</v>
      </c>
      <c r="S24" s="208">
        <f t="shared" si="39"/>
        <v>0</v>
      </c>
      <c r="T24" s="208">
        <f t="shared" si="39"/>
        <v>0</v>
      </c>
      <c r="U24" s="208">
        <f t="shared" si="39"/>
        <v>0</v>
      </c>
      <c r="V24" s="208">
        <f t="shared" si="39"/>
        <v>0</v>
      </c>
      <c r="W24" s="208">
        <f t="shared" si="39"/>
        <v>0</v>
      </c>
      <c r="X24" s="208">
        <f t="shared" si="37"/>
        <v>0</v>
      </c>
      <c r="Y24" s="208">
        <f t="shared" si="37"/>
        <v>0</v>
      </c>
      <c r="Z24" s="208">
        <f t="shared" si="37"/>
        <v>0</v>
      </c>
      <c r="AA24" s="208">
        <f t="shared" si="37"/>
        <v>0</v>
      </c>
      <c r="AB24" s="208">
        <f t="shared" si="37"/>
        <v>0</v>
      </c>
      <c r="AC24" s="208">
        <f t="shared" si="37"/>
        <v>0</v>
      </c>
      <c r="AD24" s="208">
        <f t="shared" si="37"/>
        <v>0</v>
      </c>
      <c r="AE24" s="208">
        <f t="shared" si="37"/>
        <v>0</v>
      </c>
      <c r="AF24" s="208">
        <f t="shared" si="37"/>
        <v>0</v>
      </c>
      <c r="AG24" s="208">
        <f t="shared" si="37"/>
        <v>0</v>
      </c>
      <c r="AH24" s="208">
        <f t="shared" si="37"/>
        <v>0</v>
      </c>
      <c r="AI24" s="208">
        <f t="shared" si="37"/>
        <v>0</v>
      </c>
      <c r="AJ24" s="208">
        <f t="shared" si="37"/>
        <v>0</v>
      </c>
      <c r="AK24" s="208">
        <f t="shared" si="37"/>
        <v>0</v>
      </c>
    </row>
    <row r="25" spans="1:37" s="49" customFormat="1" x14ac:dyDescent="0.2">
      <c r="A25" s="119">
        <f t="shared" si="38"/>
        <v>2.0299999999999994</v>
      </c>
      <c r="B25" s="27" t="s">
        <v>54</v>
      </c>
      <c r="C25" s="218" t="s">
        <v>177</v>
      </c>
      <c r="D25" s="222" t="s">
        <v>176</v>
      </c>
      <c r="E25" s="289">
        <v>0</v>
      </c>
      <c r="F25" s="62" t="s">
        <v>6</v>
      </c>
      <c r="G25" s="290">
        <v>0</v>
      </c>
      <c r="H25" s="208">
        <f t="shared" si="39"/>
        <v>0</v>
      </c>
      <c r="I25" s="208">
        <f t="shared" si="37"/>
        <v>0</v>
      </c>
      <c r="J25" s="208">
        <f t="shared" si="37"/>
        <v>0</v>
      </c>
      <c r="K25" s="208">
        <f t="shared" si="37"/>
        <v>0</v>
      </c>
      <c r="L25" s="208">
        <f t="shared" si="37"/>
        <v>0</v>
      </c>
      <c r="M25" s="208">
        <f t="shared" si="37"/>
        <v>0</v>
      </c>
      <c r="N25" s="208">
        <f t="shared" si="37"/>
        <v>0</v>
      </c>
      <c r="O25" s="208">
        <f t="shared" si="37"/>
        <v>0</v>
      </c>
      <c r="P25" s="208">
        <f t="shared" si="37"/>
        <v>0</v>
      </c>
      <c r="Q25" s="208">
        <f t="shared" si="37"/>
        <v>0</v>
      </c>
      <c r="R25" s="208">
        <f t="shared" si="37"/>
        <v>0</v>
      </c>
      <c r="S25" s="208">
        <f t="shared" si="37"/>
        <v>0</v>
      </c>
      <c r="T25" s="208">
        <f t="shared" si="37"/>
        <v>0</v>
      </c>
      <c r="U25" s="208">
        <f t="shared" si="37"/>
        <v>0</v>
      </c>
      <c r="V25" s="208">
        <f t="shared" si="37"/>
        <v>0</v>
      </c>
      <c r="W25" s="208">
        <f t="shared" si="37"/>
        <v>0</v>
      </c>
      <c r="X25" s="208">
        <f t="shared" si="37"/>
        <v>0</v>
      </c>
      <c r="Y25" s="208">
        <f t="shared" si="37"/>
        <v>0</v>
      </c>
      <c r="Z25" s="208">
        <f t="shared" si="37"/>
        <v>0</v>
      </c>
      <c r="AA25" s="208">
        <f t="shared" si="37"/>
        <v>0</v>
      </c>
      <c r="AB25" s="208">
        <f t="shared" si="37"/>
        <v>0</v>
      </c>
      <c r="AC25" s="208">
        <f t="shared" si="37"/>
        <v>0</v>
      </c>
      <c r="AD25" s="208">
        <f t="shared" si="37"/>
        <v>0</v>
      </c>
      <c r="AE25" s="208">
        <f t="shared" si="37"/>
        <v>0</v>
      </c>
      <c r="AF25" s="208">
        <f t="shared" si="37"/>
        <v>0</v>
      </c>
      <c r="AG25" s="208">
        <f t="shared" si="37"/>
        <v>0</v>
      </c>
      <c r="AH25" s="208">
        <f t="shared" si="37"/>
        <v>0</v>
      </c>
      <c r="AI25" s="208">
        <f t="shared" si="37"/>
        <v>0</v>
      </c>
      <c r="AJ25" s="208">
        <f t="shared" si="37"/>
        <v>0</v>
      </c>
      <c r="AK25" s="208">
        <f t="shared" si="37"/>
        <v>0</v>
      </c>
    </row>
    <row r="26" spans="1:37" s="49" customFormat="1" x14ac:dyDescent="0.2">
      <c r="A26" s="221">
        <f t="shared" si="38"/>
        <v>2.0399999999999991</v>
      </c>
      <c r="B26" s="215" t="s">
        <v>55</v>
      </c>
      <c r="C26" s="218" t="s">
        <v>178</v>
      </c>
      <c r="D26" s="222" t="s">
        <v>176</v>
      </c>
      <c r="E26" s="289">
        <v>0</v>
      </c>
      <c r="F26" s="217" t="s">
        <v>6</v>
      </c>
      <c r="G26" s="290">
        <v>0</v>
      </c>
      <c r="H26" s="208">
        <f t="shared" si="39"/>
        <v>0</v>
      </c>
      <c r="I26" s="208">
        <f t="shared" si="37"/>
        <v>0</v>
      </c>
      <c r="J26" s="208">
        <f t="shared" si="37"/>
        <v>0</v>
      </c>
      <c r="K26" s="208">
        <f t="shared" si="37"/>
        <v>0</v>
      </c>
      <c r="L26" s="208">
        <f t="shared" si="37"/>
        <v>0</v>
      </c>
      <c r="M26" s="208">
        <f t="shared" si="37"/>
        <v>0</v>
      </c>
      <c r="N26" s="208">
        <f t="shared" si="37"/>
        <v>0</v>
      </c>
      <c r="O26" s="208">
        <f t="shared" si="37"/>
        <v>0</v>
      </c>
      <c r="P26" s="208">
        <f t="shared" si="37"/>
        <v>0</v>
      </c>
      <c r="Q26" s="208">
        <f t="shared" si="37"/>
        <v>0</v>
      </c>
      <c r="R26" s="208">
        <f t="shared" si="37"/>
        <v>0</v>
      </c>
      <c r="S26" s="208">
        <f t="shared" si="37"/>
        <v>0</v>
      </c>
      <c r="T26" s="208">
        <f t="shared" si="37"/>
        <v>0</v>
      </c>
      <c r="U26" s="208">
        <f t="shared" si="37"/>
        <v>0</v>
      </c>
      <c r="V26" s="208">
        <f t="shared" si="37"/>
        <v>0</v>
      </c>
      <c r="W26" s="208">
        <f t="shared" si="37"/>
        <v>0</v>
      </c>
      <c r="X26" s="208">
        <f t="shared" si="37"/>
        <v>0</v>
      </c>
      <c r="Y26" s="208">
        <f t="shared" si="37"/>
        <v>0</v>
      </c>
      <c r="Z26" s="208">
        <f t="shared" si="37"/>
        <v>0</v>
      </c>
      <c r="AA26" s="208">
        <f t="shared" si="37"/>
        <v>0</v>
      </c>
      <c r="AB26" s="208">
        <f t="shared" si="37"/>
        <v>0</v>
      </c>
      <c r="AC26" s="208">
        <f t="shared" si="37"/>
        <v>0</v>
      </c>
      <c r="AD26" s="208">
        <f t="shared" si="37"/>
        <v>0</v>
      </c>
      <c r="AE26" s="208">
        <f t="shared" si="37"/>
        <v>0</v>
      </c>
      <c r="AF26" s="208">
        <f t="shared" si="37"/>
        <v>0</v>
      </c>
      <c r="AG26" s="208">
        <f t="shared" si="37"/>
        <v>0</v>
      </c>
      <c r="AH26" s="208">
        <f t="shared" si="37"/>
        <v>0</v>
      </c>
      <c r="AI26" s="208">
        <f t="shared" si="37"/>
        <v>0</v>
      </c>
      <c r="AJ26" s="208">
        <f t="shared" si="37"/>
        <v>0</v>
      </c>
      <c r="AK26" s="208">
        <f t="shared" si="37"/>
        <v>0</v>
      </c>
    </row>
    <row r="27" spans="1:37" s="49" customFormat="1" x14ac:dyDescent="0.2">
      <c r="A27" s="221">
        <f t="shared" si="38"/>
        <v>2.0499999999999989</v>
      </c>
      <c r="B27" s="215" t="s">
        <v>56</v>
      </c>
      <c r="C27" s="218" t="s">
        <v>179</v>
      </c>
      <c r="D27" s="222" t="s">
        <v>176</v>
      </c>
      <c r="E27" s="289">
        <v>0</v>
      </c>
      <c r="F27" s="217" t="s">
        <v>6</v>
      </c>
      <c r="G27" s="290">
        <v>0</v>
      </c>
      <c r="H27" s="208">
        <f t="shared" si="39"/>
        <v>0</v>
      </c>
      <c r="I27" s="208">
        <f t="shared" si="37"/>
        <v>0</v>
      </c>
      <c r="J27" s="208">
        <f t="shared" si="37"/>
        <v>0</v>
      </c>
      <c r="K27" s="208">
        <f t="shared" si="37"/>
        <v>0</v>
      </c>
      <c r="L27" s="208">
        <f t="shared" si="37"/>
        <v>0</v>
      </c>
      <c r="M27" s="208">
        <f t="shared" si="37"/>
        <v>0</v>
      </c>
      <c r="N27" s="208">
        <f t="shared" si="37"/>
        <v>0</v>
      </c>
      <c r="O27" s="208">
        <f t="shared" si="37"/>
        <v>0</v>
      </c>
      <c r="P27" s="208">
        <f t="shared" si="37"/>
        <v>0</v>
      </c>
      <c r="Q27" s="208">
        <f t="shared" si="37"/>
        <v>0</v>
      </c>
      <c r="R27" s="208">
        <f t="shared" si="37"/>
        <v>0</v>
      </c>
      <c r="S27" s="208">
        <f t="shared" si="37"/>
        <v>0</v>
      </c>
      <c r="T27" s="208">
        <f t="shared" si="37"/>
        <v>0</v>
      </c>
      <c r="U27" s="208">
        <f t="shared" si="37"/>
        <v>0</v>
      </c>
      <c r="V27" s="208">
        <f t="shared" si="37"/>
        <v>0</v>
      </c>
      <c r="W27" s="208">
        <f t="shared" si="37"/>
        <v>0</v>
      </c>
      <c r="X27" s="208">
        <f t="shared" si="37"/>
        <v>0</v>
      </c>
      <c r="Y27" s="208">
        <f t="shared" si="37"/>
        <v>0</v>
      </c>
      <c r="Z27" s="208">
        <f t="shared" si="37"/>
        <v>0</v>
      </c>
      <c r="AA27" s="208">
        <f t="shared" si="37"/>
        <v>0</v>
      </c>
      <c r="AB27" s="208">
        <f t="shared" si="37"/>
        <v>0</v>
      </c>
      <c r="AC27" s="208">
        <f t="shared" si="37"/>
        <v>0</v>
      </c>
      <c r="AD27" s="208">
        <f t="shared" si="37"/>
        <v>0</v>
      </c>
      <c r="AE27" s="208">
        <f t="shared" si="37"/>
        <v>0</v>
      </c>
      <c r="AF27" s="208">
        <f t="shared" si="37"/>
        <v>0</v>
      </c>
      <c r="AG27" s="208">
        <f t="shared" si="37"/>
        <v>0</v>
      </c>
      <c r="AH27" s="208">
        <f t="shared" si="37"/>
        <v>0</v>
      </c>
      <c r="AI27" s="208">
        <f t="shared" si="37"/>
        <v>0</v>
      </c>
      <c r="AJ27" s="208">
        <f t="shared" si="37"/>
        <v>0</v>
      </c>
      <c r="AK27" s="208">
        <f t="shared" si="37"/>
        <v>0</v>
      </c>
    </row>
    <row r="28" spans="1:37" s="49" customFormat="1" x14ac:dyDescent="0.2">
      <c r="A28" s="221">
        <f t="shared" si="38"/>
        <v>2.0599999999999987</v>
      </c>
      <c r="B28" s="215" t="s">
        <v>57</v>
      </c>
      <c r="C28" s="218" t="s">
        <v>180</v>
      </c>
      <c r="D28" s="222" t="s">
        <v>176</v>
      </c>
      <c r="E28" s="289">
        <v>0</v>
      </c>
      <c r="F28" s="217" t="s">
        <v>6</v>
      </c>
      <c r="G28" s="290">
        <v>0</v>
      </c>
      <c r="H28" s="208">
        <f t="shared" si="39"/>
        <v>0</v>
      </c>
      <c r="I28" s="208">
        <f t="shared" si="37"/>
        <v>0</v>
      </c>
      <c r="J28" s="208">
        <f t="shared" si="37"/>
        <v>0</v>
      </c>
      <c r="K28" s="208">
        <f t="shared" si="37"/>
        <v>0</v>
      </c>
      <c r="L28" s="208">
        <f t="shared" si="37"/>
        <v>0</v>
      </c>
      <c r="M28" s="208">
        <f t="shared" si="37"/>
        <v>0</v>
      </c>
      <c r="N28" s="208">
        <f t="shared" si="37"/>
        <v>0</v>
      </c>
      <c r="O28" s="208">
        <f t="shared" si="37"/>
        <v>0</v>
      </c>
      <c r="P28" s="208">
        <f t="shared" si="37"/>
        <v>0</v>
      </c>
      <c r="Q28" s="208">
        <f t="shared" si="37"/>
        <v>0</v>
      </c>
      <c r="R28" s="208">
        <f t="shared" si="37"/>
        <v>0</v>
      </c>
      <c r="S28" s="208">
        <f t="shared" si="37"/>
        <v>0</v>
      </c>
      <c r="T28" s="208">
        <f t="shared" si="37"/>
        <v>0</v>
      </c>
      <c r="U28" s="208">
        <f t="shared" si="37"/>
        <v>0</v>
      </c>
      <c r="V28" s="208">
        <f t="shared" si="37"/>
        <v>0</v>
      </c>
      <c r="W28" s="208">
        <f t="shared" si="37"/>
        <v>0</v>
      </c>
      <c r="X28" s="208">
        <f t="shared" si="37"/>
        <v>0</v>
      </c>
      <c r="Y28" s="208">
        <f t="shared" si="37"/>
        <v>0</v>
      </c>
      <c r="Z28" s="208">
        <f t="shared" si="37"/>
        <v>0</v>
      </c>
      <c r="AA28" s="208">
        <f t="shared" si="37"/>
        <v>0</v>
      </c>
      <c r="AB28" s="208">
        <f t="shared" si="37"/>
        <v>0</v>
      </c>
      <c r="AC28" s="208">
        <f t="shared" si="37"/>
        <v>0</v>
      </c>
      <c r="AD28" s="208">
        <f t="shared" si="37"/>
        <v>0</v>
      </c>
      <c r="AE28" s="208">
        <f t="shared" si="37"/>
        <v>0</v>
      </c>
      <c r="AF28" s="208">
        <f t="shared" si="37"/>
        <v>0</v>
      </c>
      <c r="AG28" s="208">
        <f t="shared" si="37"/>
        <v>0</v>
      </c>
      <c r="AH28" s="208">
        <f t="shared" si="37"/>
        <v>0</v>
      </c>
      <c r="AI28" s="208">
        <f t="shared" si="37"/>
        <v>0</v>
      </c>
      <c r="AJ28" s="208">
        <f t="shared" si="37"/>
        <v>0</v>
      </c>
      <c r="AK28" s="208">
        <f t="shared" si="37"/>
        <v>0</v>
      </c>
    </row>
    <row r="29" spans="1:37" s="49" customFormat="1" x14ac:dyDescent="0.2">
      <c r="A29" s="221">
        <f t="shared" si="38"/>
        <v>2.0699999999999985</v>
      </c>
      <c r="B29" s="215" t="s">
        <v>165</v>
      </c>
      <c r="C29" s="218" t="s">
        <v>58</v>
      </c>
      <c r="D29" s="222" t="s">
        <v>176</v>
      </c>
      <c r="E29" s="289">
        <v>0</v>
      </c>
      <c r="F29" s="217" t="s">
        <v>6</v>
      </c>
      <c r="G29" s="290">
        <v>0</v>
      </c>
      <c r="H29" s="208">
        <f t="shared" si="39"/>
        <v>0</v>
      </c>
      <c r="I29" s="208">
        <f t="shared" si="37"/>
        <v>0</v>
      </c>
      <c r="J29" s="208">
        <f t="shared" si="37"/>
        <v>0</v>
      </c>
      <c r="K29" s="208">
        <f t="shared" si="37"/>
        <v>0</v>
      </c>
      <c r="L29" s="208">
        <f t="shared" si="37"/>
        <v>0</v>
      </c>
      <c r="M29" s="208">
        <f t="shared" si="37"/>
        <v>0</v>
      </c>
      <c r="N29" s="208">
        <f t="shared" si="37"/>
        <v>0</v>
      </c>
      <c r="O29" s="208">
        <f t="shared" si="37"/>
        <v>0</v>
      </c>
      <c r="P29" s="208">
        <f t="shared" si="37"/>
        <v>0</v>
      </c>
      <c r="Q29" s="208">
        <f t="shared" si="37"/>
        <v>0</v>
      </c>
      <c r="R29" s="208">
        <f t="shared" si="37"/>
        <v>0</v>
      </c>
      <c r="S29" s="208">
        <f t="shared" si="37"/>
        <v>0</v>
      </c>
      <c r="T29" s="208">
        <f t="shared" si="37"/>
        <v>0</v>
      </c>
      <c r="U29" s="208">
        <f t="shared" si="37"/>
        <v>0</v>
      </c>
      <c r="V29" s="208">
        <f t="shared" si="37"/>
        <v>0</v>
      </c>
      <c r="W29" s="208">
        <f t="shared" si="37"/>
        <v>0</v>
      </c>
      <c r="X29" s="208">
        <f t="shared" si="37"/>
        <v>0</v>
      </c>
      <c r="Y29" s="208">
        <f t="shared" si="37"/>
        <v>0</v>
      </c>
      <c r="Z29" s="208">
        <f t="shared" si="37"/>
        <v>0</v>
      </c>
      <c r="AA29" s="208">
        <f t="shared" si="37"/>
        <v>0</v>
      </c>
      <c r="AB29" s="208">
        <f t="shared" si="37"/>
        <v>0</v>
      </c>
      <c r="AC29" s="208">
        <f t="shared" si="37"/>
        <v>0</v>
      </c>
      <c r="AD29" s="208">
        <f t="shared" si="37"/>
        <v>0</v>
      </c>
      <c r="AE29" s="208">
        <f t="shared" si="37"/>
        <v>0</v>
      </c>
      <c r="AF29" s="208">
        <f t="shared" si="37"/>
        <v>0</v>
      </c>
      <c r="AG29" s="208">
        <f t="shared" si="37"/>
        <v>0</v>
      </c>
      <c r="AH29" s="208">
        <f t="shared" si="37"/>
        <v>0</v>
      </c>
      <c r="AI29" s="208">
        <f t="shared" si="37"/>
        <v>0</v>
      </c>
      <c r="AJ29" s="208">
        <f t="shared" si="37"/>
        <v>0</v>
      </c>
      <c r="AK29" s="208">
        <f t="shared" si="37"/>
        <v>0</v>
      </c>
    </row>
    <row r="30" spans="1:37" s="49" customFormat="1" x14ac:dyDescent="0.2">
      <c r="A30" s="221">
        <f t="shared" si="38"/>
        <v>2.0799999999999983</v>
      </c>
      <c r="B30" s="215" t="s">
        <v>166</v>
      </c>
      <c r="C30" s="218" t="s">
        <v>58</v>
      </c>
      <c r="D30" s="222" t="s">
        <v>176</v>
      </c>
      <c r="E30" s="289">
        <v>0</v>
      </c>
      <c r="F30" s="217" t="s">
        <v>6</v>
      </c>
      <c r="G30" s="290">
        <v>0</v>
      </c>
      <c r="H30" s="208">
        <f t="shared" si="39"/>
        <v>0</v>
      </c>
      <c r="I30" s="208">
        <f t="shared" si="37"/>
        <v>0</v>
      </c>
      <c r="J30" s="208">
        <f t="shared" si="37"/>
        <v>0</v>
      </c>
      <c r="K30" s="208">
        <f t="shared" si="37"/>
        <v>0</v>
      </c>
      <c r="L30" s="208">
        <f t="shared" si="37"/>
        <v>0</v>
      </c>
      <c r="M30" s="208">
        <f t="shared" si="37"/>
        <v>0</v>
      </c>
      <c r="N30" s="208">
        <f t="shared" si="37"/>
        <v>0</v>
      </c>
      <c r="O30" s="208">
        <f t="shared" si="37"/>
        <v>0</v>
      </c>
      <c r="P30" s="208">
        <f t="shared" si="37"/>
        <v>0</v>
      </c>
      <c r="Q30" s="208">
        <f t="shared" si="37"/>
        <v>0</v>
      </c>
      <c r="R30" s="208">
        <f t="shared" si="37"/>
        <v>0</v>
      </c>
      <c r="S30" s="208">
        <f t="shared" si="37"/>
        <v>0</v>
      </c>
      <c r="T30" s="208">
        <f t="shared" si="37"/>
        <v>0</v>
      </c>
      <c r="U30" s="208">
        <f t="shared" si="37"/>
        <v>0</v>
      </c>
      <c r="V30" s="208">
        <f t="shared" si="37"/>
        <v>0</v>
      </c>
      <c r="W30" s="208">
        <f t="shared" si="37"/>
        <v>0</v>
      </c>
      <c r="X30" s="208">
        <f t="shared" si="37"/>
        <v>0</v>
      </c>
      <c r="Y30" s="208">
        <f t="shared" si="37"/>
        <v>0</v>
      </c>
      <c r="Z30" s="208">
        <f t="shared" si="37"/>
        <v>0</v>
      </c>
      <c r="AA30" s="208">
        <f t="shared" si="37"/>
        <v>0</v>
      </c>
      <c r="AB30" s="208">
        <f t="shared" si="37"/>
        <v>0</v>
      </c>
      <c r="AC30" s="208">
        <f t="shared" si="37"/>
        <v>0</v>
      </c>
      <c r="AD30" s="208">
        <f t="shared" si="37"/>
        <v>0</v>
      </c>
      <c r="AE30" s="208">
        <f t="shared" si="37"/>
        <v>0</v>
      </c>
      <c r="AF30" s="208">
        <f t="shared" si="37"/>
        <v>0</v>
      </c>
      <c r="AG30" s="208">
        <f t="shared" si="37"/>
        <v>0</v>
      </c>
      <c r="AH30" s="208">
        <f t="shared" si="37"/>
        <v>0</v>
      </c>
      <c r="AI30" s="208">
        <f t="shared" si="37"/>
        <v>0</v>
      </c>
      <c r="AJ30" s="208">
        <f t="shared" si="37"/>
        <v>0</v>
      </c>
      <c r="AK30" s="208">
        <f t="shared" si="37"/>
        <v>0</v>
      </c>
    </row>
    <row r="31" spans="1:37" s="49" customFormat="1" x14ac:dyDescent="0.2">
      <c r="A31" s="221">
        <f t="shared" si="38"/>
        <v>2.0899999999999981</v>
      </c>
      <c r="B31" s="215" t="s">
        <v>167</v>
      </c>
      <c r="C31" s="218" t="s">
        <v>58</v>
      </c>
      <c r="D31" s="222" t="s">
        <v>176</v>
      </c>
      <c r="E31" s="289">
        <v>0</v>
      </c>
      <c r="F31" s="217" t="s">
        <v>6</v>
      </c>
      <c r="G31" s="290">
        <v>0</v>
      </c>
      <c r="H31" s="208">
        <f t="shared" si="39"/>
        <v>0</v>
      </c>
      <c r="I31" s="208">
        <f t="shared" si="37"/>
        <v>0</v>
      </c>
      <c r="J31" s="208">
        <f t="shared" si="37"/>
        <v>0</v>
      </c>
      <c r="K31" s="208">
        <f t="shared" si="37"/>
        <v>0</v>
      </c>
      <c r="L31" s="208">
        <f t="shared" si="37"/>
        <v>0</v>
      </c>
      <c r="M31" s="208">
        <f t="shared" si="37"/>
        <v>0</v>
      </c>
      <c r="N31" s="208">
        <f t="shared" si="37"/>
        <v>0</v>
      </c>
      <c r="O31" s="208">
        <f t="shared" si="37"/>
        <v>0</v>
      </c>
      <c r="P31" s="208">
        <f t="shared" si="37"/>
        <v>0</v>
      </c>
      <c r="Q31" s="208">
        <f t="shared" si="37"/>
        <v>0</v>
      </c>
      <c r="R31" s="208">
        <f t="shared" si="37"/>
        <v>0</v>
      </c>
      <c r="S31" s="208">
        <f t="shared" si="37"/>
        <v>0</v>
      </c>
      <c r="T31" s="208">
        <f t="shared" si="37"/>
        <v>0</v>
      </c>
      <c r="U31" s="208">
        <f t="shared" si="37"/>
        <v>0</v>
      </c>
      <c r="V31" s="208">
        <f t="shared" si="37"/>
        <v>0</v>
      </c>
      <c r="W31" s="208">
        <f t="shared" si="37"/>
        <v>0</v>
      </c>
      <c r="X31" s="208">
        <f t="shared" si="37"/>
        <v>0</v>
      </c>
      <c r="Y31" s="208">
        <f t="shared" si="37"/>
        <v>0</v>
      </c>
      <c r="Z31" s="208">
        <f t="shared" si="37"/>
        <v>0</v>
      </c>
      <c r="AA31" s="208">
        <f t="shared" si="37"/>
        <v>0</v>
      </c>
      <c r="AB31" s="208">
        <f t="shared" si="37"/>
        <v>0</v>
      </c>
      <c r="AC31" s="208">
        <f t="shared" si="37"/>
        <v>0</v>
      </c>
      <c r="AD31" s="208">
        <f t="shared" si="37"/>
        <v>0</v>
      </c>
      <c r="AE31" s="208">
        <f t="shared" si="37"/>
        <v>0</v>
      </c>
      <c r="AF31" s="208">
        <f t="shared" si="37"/>
        <v>0</v>
      </c>
      <c r="AG31" s="208">
        <f t="shared" si="37"/>
        <v>0</v>
      </c>
      <c r="AH31" s="208">
        <f t="shared" si="37"/>
        <v>0</v>
      </c>
      <c r="AI31" s="208">
        <f t="shared" si="37"/>
        <v>0</v>
      </c>
      <c r="AJ31" s="208">
        <f t="shared" si="37"/>
        <v>0</v>
      </c>
      <c r="AK31" s="208">
        <f t="shared" si="37"/>
        <v>0</v>
      </c>
    </row>
    <row r="32" spans="1:37" s="49" customFormat="1" x14ac:dyDescent="0.2">
      <c r="A32" s="221">
        <f t="shared" si="38"/>
        <v>2.0999999999999979</v>
      </c>
      <c r="B32" s="215" t="s">
        <v>168</v>
      </c>
      <c r="C32" s="218" t="s">
        <v>58</v>
      </c>
      <c r="D32" s="222" t="s">
        <v>176</v>
      </c>
      <c r="E32" s="289">
        <v>0</v>
      </c>
      <c r="F32" s="217" t="s">
        <v>6</v>
      </c>
      <c r="G32" s="290">
        <v>0</v>
      </c>
      <c r="H32" s="208">
        <f t="shared" si="39"/>
        <v>0</v>
      </c>
      <c r="I32" s="208">
        <f t="shared" si="37"/>
        <v>0</v>
      </c>
      <c r="J32" s="208">
        <f t="shared" si="37"/>
        <v>0</v>
      </c>
      <c r="K32" s="208">
        <f t="shared" si="37"/>
        <v>0</v>
      </c>
      <c r="L32" s="208">
        <f t="shared" si="37"/>
        <v>0</v>
      </c>
      <c r="M32" s="208">
        <f t="shared" si="37"/>
        <v>0</v>
      </c>
      <c r="N32" s="208">
        <f t="shared" si="37"/>
        <v>0</v>
      </c>
      <c r="O32" s="208">
        <f t="shared" si="37"/>
        <v>0</v>
      </c>
      <c r="P32" s="208">
        <f t="shared" si="37"/>
        <v>0</v>
      </c>
      <c r="Q32" s="208">
        <f t="shared" si="37"/>
        <v>0</v>
      </c>
      <c r="R32" s="208">
        <f t="shared" ref="I32:AK36" si="40">Q32*(1+$E32)</f>
        <v>0</v>
      </c>
      <c r="S32" s="208">
        <f t="shared" si="40"/>
        <v>0</v>
      </c>
      <c r="T32" s="208">
        <f t="shared" si="40"/>
        <v>0</v>
      </c>
      <c r="U32" s="208">
        <f t="shared" si="40"/>
        <v>0</v>
      </c>
      <c r="V32" s="208">
        <f t="shared" si="40"/>
        <v>0</v>
      </c>
      <c r="W32" s="208">
        <f t="shared" si="40"/>
        <v>0</v>
      </c>
      <c r="X32" s="208">
        <f t="shared" si="40"/>
        <v>0</v>
      </c>
      <c r="Y32" s="208">
        <f t="shared" si="40"/>
        <v>0</v>
      </c>
      <c r="Z32" s="208">
        <f t="shared" si="40"/>
        <v>0</v>
      </c>
      <c r="AA32" s="208">
        <f t="shared" si="40"/>
        <v>0</v>
      </c>
      <c r="AB32" s="208">
        <f t="shared" si="40"/>
        <v>0</v>
      </c>
      <c r="AC32" s="208">
        <f t="shared" si="40"/>
        <v>0</v>
      </c>
      <c r="AD32" s="208">
        <f t="shared" si="40"/>
        <v>0</v>
      </c>
      <c r="AE32" s="208">
        <f t="shared" si="40"/>
        <v>0</v>
      </c>
      <c r="AF32" s="208">
        <f t="shared" si="40"/>
        <v>0</v>
      </c>
      <c r="AG32" s="208">
        <f t="shared" si="40"/>
        <v>0</v>
      </c>
      <c r="AH32" s="208">
        <f t="shared" si="40"/>
        <v>0</v>
      </c>
      <c r="AI32" s="208">
        <f t="shared" si="40"/>
        <v>0</v>
      </c>
      <c r="AJ32" s="208">
        <f t="shared" si="40"/>
        <v>0</v>
      </c>
      <c r="AK32" s="208">
        <f t="shared" si="40"/>
        <v>0</v>
      </c>
    </row>
    <row r="33" spans="1:37" s="49" customFormat="1" x14ac:dyDescent="0.2">
      <c r="A33" s="221">
        <f t="shared" si="38"/>
        <v>2.1099999999999977</v>
      </c>
      <c r="B33" s="215" t="s">
        <v>169</v>
      </c>
      <c r="C33" s="218" t="s">
        <v>58</v>
      </c>
      <c r="D33" s="222" t="s">
        <v>176</v>
      </c>
      <c r="E33" s="289">
        <v>0</v>
      </c>
      <c r="F33" s="217" t="s">
        <v>6</v>
      </c>
      <c r="G33" s="290">
        <v>0</v>
      </c>
      <c r="H33" s="208">
        <f t="shared" si="39"/>
        <v>0</v>
      </c>
      <c r="I33" s="208">
        <f t="shared" si="40"/>
        <v>0</v>
      </c>
      <c r="J33" s="208">
        <f t="shared" si="40"/>
        <v>0</v>
      </c>
      <c r="K33" s="208">
        <f t="shared" si="40"/>
        <v>0</v>
      </c>
      <c r="L33" s="208">
        <f t="shared" si="40"/>
        <v>0</v>
      </c>
      <c r="M33" s="208">
        <f t="shared" si="40"/>
        <v>0</v>
      </c>
      <c r="N33" s="208">
        <f t="shared" si="40"/>
        <v>0</v>
      </c>
      <c r="O33" s="208">
        <f t="shared" si="40"/>
        <v>0</v>
      </c>
      <c r="P33" s="208">
        <f t="shared" si="40"/>
        <v>0</v>
      </c>
      <c r="Q33" s="208">
        <f t="shared" si="40"/>
        <v>0</v>
      </c>
      <c r="R33" s="208">
        <f t="shared" si="40"/>
        <v>0</v>
      </c>
      <c r="S33" s="208">
        <f t="shared" si="40"/>
        <v>0</v>
      </c>
      <c r="T33" s="208">
        <f t="shared" si="40"/>
        <v>0</v>
      </c>
      <c r="U33" s="208">
        <f t="shared" si="40"/>
        <v>0</v>
      </c>
      <c r="V33" s="208">
        <f t="shared" si="40"/>
        <v>0</v>
      </c>
      <c r="W33" s="208">
        <f t="shared" si="40"/>
        <v>0</v>
      </c>
      <c r="X33" s="208">
        <f t="shared" si="40"/>
        <v>0</v>
      </c>
      <c r="Y33" s="208">
        <f t="shared" si="40"/>
        <v>0</v>
      </c>
      <c r="Z33" s="208">
        <f t="shared" si="40"/>
        <v>0</v>
      </c>
      <c r="AA33" s="208">
        <f t="shared" si="40"/>
        <v>0</v>
      </c>
      <c r="AB33" s="208">
        <f t="shared" si="40"/>
        <v>0</v>
      </c>
      <c r="AC33" s="208">
        <f t="shared" si="40"/>
        <v>0</v>
      </c>
      <c r="AD33" s="208">
        <f t="shared" si="40"/>
        <v>0</v>
      </c>
      <c r="AE33" s="208">
        <f t="shared" si="40"/>
        <v>0</v>
      </c>
      <c r="AF33" s="208">
        <f t="shared" si="40"/>
        <v>0</v>
      </c>
      <c r="AG33" s="208">
        <f t="shared" si="40"/>
        <v>0</v>
      </c>
      <c r="AH33" s="208">
        <f t="shared" si="40"/>
        <v>0</v>
      </c>
      <c r="AI33" s="208">
        <f t="shared" si="40"/>
        <v>0</v>
      </c>
      <c r="AJ33" s="208">
        <f t="shared" si="40"/>
        <v>0</v>
      </c>
      <c r="AK33" s="208">
        <f t="shared" si="40"/>
        <v>0</v>
      </c>
    </row>
    <row r="34" spans="1:37" s="49" customFormat="1" x14ac:dyDescent="0.2">
      <c r="A34" s="221">
        <f t="shared" si="38"/>
        <v>2.1199999999999974</v>
      </c>
      <c r="B34" s="215" t="s">
        <v>170</v>
      </c>
      <c r="C34" s="216" t="s">
        <v>58</v>
      </c>
      <c r="D34" s="222" t="s">
        <v>176</v>
      </c>
      <c r="E34" s="289">
        <v>0</v>
      </c>
      <c r="F34" s="217" t="s">
        <v>6</v>
      </c>
      <c r="G34" s="290">
        <v>0</v>
      </c>
      <c r="H34" s="208">
        <f t="shared" si="39"/>
        <v>0</v>
      </c>
      <c r="I34" s="208">
        <f t="shared" si="40"/>
        <v>0</v>
      </c>
      <c r="J34" s="208">
        <f t="shared" si="40"/>
        <v>0</v>
      </c>
      <c r="K34" s="208">
        <f t="shared" si="40"/>
        <v>0</v>
      </c>
      <c r="L34" s="208">
        <f t="shared" si="40"/>
        <v>0</v>
      </c>
      <c r="M34" s="208">
        <f t="shared" si="40"/>
        <v>0</v>
      </c>
      <c r="N34" s="208">
        <f t="shared" si="40"/>
        <v>0</v>
      </c>
      <c r="O34" s="208">
        <f t="shared" si="40"/>
        <v>0</v>
      </c>
      <c r="P34" s="208">
        <f t="shared" si="40"/>
        <v>0</v>
      </c>
      <c r="Q34" s="208">
        <f t="shared" si="40"/>
        <v>0</v>
      </c>
      <c r="R34" s="208">
        <f t="shared" si="40"/>
        <v>0</v>
      </c>
      <c r="S34" s="208">
        <f t="shared" si="40"/>
        <v>0</v>
      </c>
      <c r="T34" s="208">
        <f t="shared" si="40"/>
        <v>0</v>
      </c>
      <c r="U34" s="208">
        <f t="shared" si="40"/>
        <v>0</v>
      </c>
      <c r="V34" s="208">
        <f t="shared" si="40"/>
        <v>0</v>
      </c>
      <c r="W34" s="208">
        <f t="shared" si="40"/>
        <v>0</v>
      </c>
      <c r="X34" s="208">
        <f t="shared" si="40"/>
        <v>0</v>
      </c>
      <c r="Y34" s="208">
        <f t="shared" si="40"/>
        <v>0</v>
      </c>
      <c r="Z34" s="208">
        <f t="shared" si="40"/>
        <v>0</v>
      </c>
      <c r="AA34" s="208">
        <f t="shared" si="40"/>
        <v>0</v>
      </c>
      <c r="AB34" s="208">
        <f t="shared" si="40"/>
        <v>0</v>
      </c>
      <c r="AC34" s="208">
        <f t="shared" si="40"/>
        <v>0</v>
      </c>
      <c r="AD34" s="208">
        <f t="shared" si="40"/>
        <v>0</v>
      </c>
      <c r="AE34" s="208">
        <f t="shared" si="40"/>
        <v>0</v>
      </c>
      <c r="AF34" s="208">
        <f t="shared" si="40"/>
        <v>0</v>
      </c>
      <c r="AG34" s="208">
        <f t="shared" si="40"/>
        <v>0</v>
      </c>
      <c r="AH34" s="208">
        <f t="shared" si="40"/>
        <v>0</v>
      </c>
      <c r="AI34" s="208">
        <f t="shared" si="40"/>
        <v>0</v>
      </c>
      <c r="AJ34" s="208">
        <f t="shared" si="40"/>
        <v>0</v>
      </c>
      <c r="AK34" s="208">
        <f t="shared" si="40"/>
        <v>0</v>
      </c>
    </row>
    <row r="35" spans="1:37" s="49" customFormat="1" x14ac:dyDescent="0.2">
      <c r="A35" s="221">
        <f t="shared" si="38"/>
        <v>2.1299999999999972</v>
      </c>
      <c r="B35" s="215" t="s">
        <v>171</v>
      </c>
      <c r="C35" s="216" t="s">
        <v>58</v>
      </c>
      <c r="D35" s="222" t="s">
        <v>176</v>
      </c>
      <c r="E35" s="289">
        <v>0</v>
      </c>
      <c r="F35" s="217" t="s">
        <v>6</v>
      </c>
      <c r="G35" s="290">
        <v>0</v>
      </c>
      <c r="H35" s="208">
        <f t="shared" si="39"/>
        <v>0</v>
      </c>
      <c r="I35" s="208">
        <f t="shared" si="40"/>
        <v>0</v>
      </c>
      <c r="J35" s="208">
        <f t="shared" si="40"/>
        <v>0</v>
      </c>
      <c r="K35" s="208">
        <f t="shared" si="40"/>
        <v>0</v>
      </c>
      <c r="L35" s="208">
        <f t="shared" si="40"/>
        <v>0</v>
      </c>
      <c r="M35" s="208">
        <f t="shared" si="40"/>
        <v>0</v>
      </c>
      <c r="N35" s="208">
        <f t="shared" si="40"/>
        <v>0</v>
      </c>
      <c r="O35" s="208">
        <f t="shared" si="40"/>
        <v>0</v>
      </c>
      <c r="P35" s="208">
        <f t="shared" si="40"/>
        <v>0</v>
      </c>
      <c r="Q35" s="208">
        <f t="shared" si="40"/>
        <v>0</v>
      </c>
      <c r="R35" s="208">
        <f t="shared" si="40"/>
        <v>0</v>
      </c>
      <c r="S35" s="208">
        <f t="shared" si="40"/>
        <v>0</v>
      </c>
      <c r="T35" s="208">
        <f t="shared" si="40"/>
        <v>0</v>
      </c>
      <c r="U35" s="208">
        <f t="shared" si="40"/>
        <v>0</v>
      </c>
      <c r="V35" s="208">
        <f t="shared" si="40"/>
        <v>0</v>
      </c>
      <c r="W35" s="208">
        <f t="shared" si="40"/>
        <v>0</v>
      </c>
      <c r="X35" s="208">
        <f t="shared" si="40"/>
        <v>0</v>
      </c>
      <c r="Y35" s="208">
        <f t="shared" si="40"/>
        <v>0</v>
      </c>
      <c r="Z35" s="208">
        <f t="shared" si="40"/>
        <v>0</v>
      </c>
      <c r="AA35" s="208">
        <f t="shared" si="40"/>
        <v>0</v>
      </c>
      <c r="AB35" s="208">
        <f t="shared" si="40"/>
        <v>0</v>
      </c>
      <c r="AC35" s="208">
        <f t="shared" si="40"/>
        <v>0</v>
      </c>
      <c r="AD35" s="208">
        <f t="shared" si="40"/>
        <v>0</v>
      </c>
      <c r="AE35" s="208">
        <f t="shared" si="40"/>
        <v>0</v>
      </c>
      <c r="AF35" s="208">
        <f t="shared" si="40"/>
        <v>0</v>
      </c>
      <c r="AG35" s="208">
        <f t="shared" si="40"/>
        <v>0</v>
      </c>
      <c r="AH35" s="208">
        <f t="shared" si="40"/>
        <v>0</v>
      </c>
      <c r="AI35" s="208">
        <f t="shared" si="40"/>
        <v>0</v>
      </c>
      <c r="AJ35" s="208">
        <f t="shared" si="40"/>
        <v>0</v>
      </c>
      <c r="AK35" s="208">
        <f t="shared" si="40"/>
        <v>0</v>
      </c>
    </row>
    <row r="36" spans="1:37" s="49" customFormat="1" ht="13.5" thickBot="1" x14ac:dyDescent="0.25">
      <c r="A36" s="221">
        <f t="shared" si="38"/>
        <v>2.139999999999997</v>
      </c>
      <c r="B36" s="215" t="s">
        <v>172</v>
      </c>
      <c r="C36" s="216" t="s">
        <v>58</v>
      </c>
      <c r="D36" s="222" t="s">
        <v>176</v>
      </c>
      <c r="E36" s="289">
        <v>0</v>
      </c>
      <c r="F36" s="217" t="s">
        <v>6</v>
      </c>
      <c r="G36" s="290">
        <v>0</v>
      </c>
      <c r="H36" s="208">
        <f t="shared" si="39"/>
        <v>0</v>
      </c>
      <c r="I36" s="208">
        <f t="shared" si="40"/>
        <v>0</v>
      </c>
      <c r="J36" s="208">
        <f t="shared" si="40"/>
        <v>0</v>
      </c>
      <c r="K36" s="208">
        <f t="shared" si="40"/>
        <v>0</v>
      </c>
      <c r="L36" s="208">
        <f t="shared" si="40"/>
        <v>0</v>
      </c>
      <c r="M36" s="208">
        <f t="shared" si="40"/>
        <v>0</v>
      </c>
      <c r="N36" s="208">
        <f t="shared" si="40"/>
        <v>0</v>
      </c>
      <c r="O36" s="208">
        <f t="shared" si="40"/>
        <v>0</v>
      </c>
      <c r="P36" s="208">
        <f t="shared" si="40"/>
        <v>0</v>
      </c>
      <c r="Q36" s="208">
        <f t="shared" si="40"/>
        <v>0</v>
      </c>
      <c r="R36" s="208">
        <f t="shared" si="40"/>
        <v>0</v>
      </c>
      <c r="S36" s="208">
        <f t="shared" si="40"/>
        <v>0</v>
      </c>
      <c r="T36" s="208">
        <f t="shared" si="40"/>
        <v>0</v>
      </c>
      <c r="U36" s="208">
        <f t="shared" si="40"/>
        <v>0</v>
      </c>
      <c r="V36" s="208">
        <f t="shared" si="40"/>
        <v>0</v>
      </c>
      <c r="W36" s="208">
        <f t="shared" si="40"/>
        <v>0</v>
      </c>
      <c r="X36" s="208">
        <f t="shared" si="40"/>
        <v>0</v>
      </c>
      <c r="Y36" s="208">
        <f t="shared" si="40"/>
        <v>0</v>
      </c>
      <c r="Z36" s="208">
        <f t="shared" si="40"/>
        <v>0</v>
      </c>
      <c r="AA36" s="208">
        <f t="shared" si="40"/>
        <v>0</v>
      </c>
      <c r="AB36" s="208">
        <f t="shared" si="40"/>
        <v>0</v>
      </c>
      <c r="AC36" s="208">
        <f t="shared" si="40"/>
        <v>0</v>
      </c>
      <c r="AD36" s="208">
        <f t="shared" si="40"/>
        <v>0</v>
      </c>
      <c r="AE36" s="208">
        <f t="shared" si="40"/>
        <v>0</v>
      </c>
      <c r="AF36" s="208">
        <f t="shared" si="40"/>
        <v>0</v>
      </c>
      <c r="AG36" s="208">
        <f t="shared" si="40"/>
        <v>0</v>
      </c>
      <c r="AH36" s="208">
        <f t="shared" si="40"/>
        <v>0</v>
      </c>
      <c r="AI36" s="208">
        <f t="shared" si="40"/>
        <v>0</v>
      </c>
      <c r="AJ36" s="208">
        <f t="shared" si="40"/>
        <v>0</v>
      </c>
      <c r="AK36" s="208">
        <f t="shared" si="40"/>
        <v>0</v>
      </c>
    </row>
    <row r="37" spans="1:37" s="53" customFormat="1" ht="15.75" thickBot="1" x14ac:dyDescent="0.3">
      <c r="A37" s="124"/>
      <c r="B37" s="28" t="s">
        <v>51</v>
      </c>
      <c r="C37" s="55"/>
      <c r="D37" s="55"/>
      <c r="E37" s="63"/>
      <c r="F37" s="63" t="s">
        <v>6</v>
      </c>
      <c r="G37" s="106">
        <f t="shared" ref="G37:AK37" si="41">SUM(G23:G36)</f>
        <v>0</v>
      </c>
      <c r="H37" s="106">
        <f t="shared" si="41"/>
        <v>0</v>
      </c>
      <c r="I37" s="106">
        <f t="shared" si="41"/>
        <v>0</v>
      </c>
      <c r="J37" s="106">
        <f t="shared" si="41"/>
        <v>0</v>
      </c>
      <c r="K37" s="106">
        <f t="shared" si="41"/>
        <v>0</v>
      </c>
      <c r="L37" s="106">
        <f t="shared" si="41"/>
        <v>0</v>
      </c>
      <c r="M37" s="106">
        <f t="shared" si="41"/>
        <v>0</v>
      </c>
      <c r="N37" s="106">
        <f t="shared" si="41"/>
        <v>0</v>
      </c>
      <c r="O37" s="106">
        <f t="shared" si="41"/>
        <v>0</v>
      </c>
      <c r="P37" s="106">
        <f t="shared" si="41"/>
        <v>0</v>
      </c>
      <c r="Q37" s="106">
        <f t="shared" si="41"/>
        <v>0</v>
      </c>
      <c r="R37" s="106">
        <f t="shared" si="41"/>
        <v>0</v>
      </c>
      <c r="S37" s="106">
        <f t="shared" si="41"/>
        <v>0</v>
      </c>
      <c r="T37" s="106">
        <f t="shared" si="41"/>
        <v>0</v>
      </c>
      <c r="U37" s="106">
        <f t="shared" si="41"/>
        <v>0</v>
      </c>
      <c r="V37" s="106">
        <f t="shared" si="41"/>
        <v>0</v>
      </c>
      <c r="W37" s="106">
        <f t="shared" si="41"/>
        <v>0</v>
      </c>
      <c r="X37" s="106">
        <f t="shared" si="41"/>
        <v>0</v>
      </c>
      <c r="Y37" s="106">
        <f t="shared" si="41"/>
        <v>0</v>
      </c>
      <c r="Z37" s="106">
        <f t="shared" si="41"/>
        <v>0</v>
      </c>
      <c r="AA37" s="106">
        <f t="shared" si="41"/>
        <v>0</v>
      </c>
      <c r="AB37" s="106">
        <f t="shared" si="41"/>
        <v>0</v>
      </c>
      <c r="AC37" s="106">
        <f t="shared" si="41"/>
        <v>0</v>
      </c>
      <c r="AD37" s="106">
        <f t="shared" si="41"/>
        <v>0</v>
      </c>
      <c r="AE37" s="106">
        <f t="shared" si="41"/>
        <v>0</v>
      </c>
      <c r="AF37" s="106">
        <f t="shared" si="41"/>
        <v>0</v>
      </c>
      <c r="AG37" s="106">
        <f t="shared" si="41"/>
        <v>0</v>
      </c>
      <c r="AH37" s="106">
        <f t="shared" si="41"/>
        <v>0</v>
      </c>
      <c r="AI37" s="106">
        <f t="shared" si="41"/>
        <v>0</v>
      </c>
      <c r="AJ37" s="106">
        <f t="shared" si="41"/>
        <v>0</v>
      </c>
      <c r="AK37" s="106">
        <f t="shared" si="41"/>
        <v>0</v>
      </c>
    </row>
    <row r="38" spans="1:37" ht="13.5" thickBot="1" x14ac:dyDescent="0.25">
      <c r="A38" s="56"/>
      <c r="B38" s="33"/>
      <c r="C38" s="33"/>
      <c r="D38" s="23"/>
      <c r="E38" s="39"/>
      <c r="F38" s="39"/>
      <c r="G38" s="107"/>
      <c r="H38" s="108"/>
      <c r="I38" s="10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row>
    <row r="39" spans="1:37" ht="15.75" thickBot="1" x14ac:dyDescent="0.3">
      <c r="A39" s="124"/>
      <c r="B39" s="28" t="s">
        <v>222</v>
      </c>
      <c r="C39" s="55"/>
      <c r="D39" s="106"/>
      <c r="E39" s="63"/>
      <c r="F39" s="63" t="s">
        <v>6</v>
      </c>
      <c r="G39" s="106">
        <f>G37-G20</f>
        <v>0</v>
      </c>
      <c r="H39" s="106">
        <f t="shared" ref="H39:AK39" si="42">H37-H20</f>
        <v>0</v>
      </c>
      <c r="I39" s="106">
        <f t="shared" si="42"/>
        <v>0</v>
      </c>
      <c r="J39" s="106">
        <f t="shared" si="42"/>
        <v>0</v>
      </c>
      <c r="K39" s="106">
        <f t="shared" si="42"/>
        <v>0</v>
      </c>
      <c r="L39" s="106">
        <f t="shared" si="42"/>
        <v>0</v>
      </c>
      <c r="M39" s="106">
        <f t="shared" si="42"/>
        <v>0</v>
      </c>
      <c r="N39" s="106">
        <f t="shared" si="42"/>
        <v>0</v>
      </c>
      <c r="O39" s="106">
        <f t="shared" si="42"/>
        <v>0</v>
      </c>
      <c r="P39" s="106">
        <f t="shared" si="42"/>
        <v>0</v>
      </c>
      <c r="Q39" s="106">
        <f t="shared" si="42"/>
        <v>0</v>
      </c>
      <c r="R39" s="106">
        <f t="shared" si="42"/>
        <v>0</v>
      </c>
      <c r="S39" s="106">
        <f t="shared" si="42"/>
        <v>0</v>
      </c>
      <c r="T39" s="106">
        <f t="shared" si="42"/>
        <v>0</v>
      </c>
      <c r="U39" s="106">
        <f t="shared" si="42"/>
        <v>0</v>
      </c>
      <c r="V39" s="106">
        <f t="shared" si="42"/>
        <v>0</v>
      </c>
      <c r="W39" s="106">
        <f t="shared" si="42"/>
        <v>0</v>
      </c>
      <c r="X39" s="106">
        <f t="shared" si="42"/>
        <v>0</v>
      </c>
      <c r="Y39" s="106">
        <f t="shared" si="42"/>
        <v>0</v>
      </c>
      <c r="Z39" s="106">
        <f t="shared" si="42"/>
        <v>0</v>
      </c>
      <c r="AA39" s="106">
        <f t="shared" si="42"/>
        <v>0</v>
      </c>
      <c r="AB39" s="106">
        <f t="shared" si="42"/>
        <v>0</v>
      </c>
      <c r="AC39" s="106">
        <f t="shared" si="42"/>
        <v>0</v>
      </c>
      <c r="AD39" s="106">
        <f t="shared" si="42"/>
        <v>0</v>
      </c>
      <c r="AE39" s="106">
        <f t="shared" si="42"/>
        <v>0</v>
      </c>
      <c r="AF39" s="106">
        <f t="shared" si="42"/>
        <v>0</v>
      </c>
      <c r="AG39" s="106">
        <f t="shared" si="42"/>
        <v>0</v>
      </c>
      <c r="AH39" s="106">
        <f t="shared" si="42"/>
        <v>0</v>
      </c>
      <c r="AI39" s="106">
        <f t="shared" si="42"/>
        <v>0</v>
      </c>
      <c r="AJ39" s="106">
        <f t="shared" si="42"/>
        <v>0</v>
      </c>
      <c r="AK39" s="106">
        <f t="shared" si="42"/>
        <v>0</v>
      </c>
    </row>
    <row r="40" spans="1:37" x14ac:dyDescent="0.2">
      <c r="A40" s="56"/>
      <c r="B40" s="33"/>
      <c r="C40" s="33"/>
      <c r="D40" s="23"/>
      <c r="E40" s="39"/>
      <c r="F40" s="39"/>
      <c r="G40" s="107"/>
      <c r="H40" s="108"/>
      <c r="I40" s="10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row>
    <row r="41" spans="1:37" ht="13.5" thickBot="1" x14ac:dyDescent="0.25">
      <c r="A41" s="56"/>
      <c r="B41" s="33"/>
      <c r="C41" s="33"/>
      <c r="D41" s="23"/>
      <c r="E41" s="39"/>
      <c r="F41" s="39"/>
      <c r="G41" s="107"/>
      <c r="H41" s="108"/>
      <c r="I41" s="10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row>
    <row r="42" spans="1:37" ht="24" thickBot="1" x14ac:dyDescent="0.25">
      <c r="A42" s="224" t="s">
        <v>181</v>
      </c>
      <c r="B42" s="35"/>
      <c r="C42" s="35"/>
      <c r="D42" s="57"/>
      <c r="E42" s="36"/>
      <c r="F42" s="36"/>
      <c r="G42" s="36"/>
      <c r="H42" s="110"/>
      <c r="I42" s="111"/>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99"/>
    </row>
    <row r="43" spans="1:37" s="47" customFormat="1" x14ac:dyDescent="0.2">
      <c r="A43" s="46">
        <v>4</v>
      </c>
      <c r="B43" s="31" t="s">
        <v>45</v>
      </c>
      <c r="C43" s="31"/>
      <c r="D43" s="31"/>
      <c r="E43" s="61"/>
      <c r="F43" s="61"/>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row>
    <row r="44" spans="1:37" s="49" customFormat="1" x14ac:dyDescent="0.2">
      <c r="A44" s="119">
        <f>A43+0.01</f>
        <v>4.01</v>
      </c>
      <c r="B44" s="27" t="s">
        <v>59</v>
      </c>
      <c r="C44" s="231" t="s">
        <v>182</v>
      </c>
      <c r="D44" s="230" t="s">
        <v>176</v>
      </c>
      <c r="E44" s="227"/>
      <c r="F44" s="226" t="s">
        <v>6</v>
      </c>
      <c r="G44" s="245">
        <v>0</v>
      </c>
      <c r="H44" s="245">
        <v>0</v>
      </c>
      <c r="I44" s="245">
        <v>0</v>
      </c>
      <c r="J44" s="245">
        <v>0</v>
      </c>
      <c r="K44" s="245">
        <v>0</v>
      </c>
      <c r="L44" s="245">
        <v>0</v>
      </c>
      <c r="M44" s="245">
        <v>0</v>
      </c>
      <c r="N44" s="245">
        <v>0</v>
      </c>
      <c r="O44" s="245">
        <v>0</v>
      </c>
      <c r="P44" s="245">
        <v>0</v>
      </c>
      <c r="Q44" s="245">
        <v>0</v>
      </c>
      <c r="R44" s="245">
        <v>0</v>
      </c>
      <c r="S44" s="245">
        <v>0</v>
      </c>
      <c r="T44" s="245">
        <v>0</v>
      </c>
      <c r="U44" s="245">
        <v>0</v>
      </c>
      <c r="V44" s="245">
        <v>0</v>
      </c>
      <c r="W44" s="245">
        <v>0</v>
      </c>
      <c r="X44" s="245">
        <v>0</v>
      </c>
      <c r="Y44" s="245">
        <v>0</v>
      </c>
      <c r="Z44" s="245">
        <v>0</v>
      </c>
      <c r="AA44" s="245">
        <v>0</v>
      </c>
      <c r="AB44" s="245">
        <v>0</v>
      </c>
      <c r="AC44" s="245">
        <v>0</v>
      </c>
      <c r="AD44" s="245">
        <v>0</v>
      </c>
      <c r="AE44" s="245">
        <v>0</v>
      </c>
      <c r="AF44" s="245">
        <v>0</v>
      </c>
      <c r="AG44" s="245">
        <v>0</v>
      </c>
      <c r="AH44" s="245">
        <v>0</v>
      </c>
      <c r="AI44" s="245">
        <v>0</v>
      </c>
      <c r="AJ44" s="245">
        <v>0</v>
      </c>
      <c r="AK44" s="245">
        <v>0</v>
      </c>
    </row>
    <row r="45" spans="1:37" s="49" customFormat="1" x14ac:dyDescent="0.2">
      <c r="A45" s="119">
        <f t="shared" ref="A45:A57" si="43">A44+0.01</f>
        <v>4.0199999999999996</v>
      </c>
      <c r="B45" s="27" t="s">
        <v>60</v>
      </c>
      <c r="C45" s="231" t="s">
        <v>182</v>
      </c>
      <c r="D45" s="230" t="s">
        <v>176</v>
      </c>
      <c r="E45" s="228"/>
      <c r="F45" s="226" t="s">
        <v>6</v>
      </c>
      <c r="G45" s="245">
        <v>0</v>
      </c>
      <c r="H45" s="245">
        <v>0</v>
      </c>
      <c r="I45" s="245">
        <v>0</v>
      </c>
      <c r="J45" s="245">
        <v>0</v>
      </c>
      <c r="K45" s="245">
        <v>0</v>
      </c>
      <c r="L45" s="245">
        <v>0</v>
      </c>
      <c r="M45" s="245">
        <v>0</v>
      </c>
      <c r="N45" s="245">
        <v>0</v>
      </c>
      <c r="O45" s="245">
        <v>0</v>
      </c>
      <c r="P45" s="245">
        <v>0</v>
      </c>
      <c r="Q45" s="245">
        <v>0</v>
      </c>
      <c r="R45" s="245">
        <v>0</v>
      </c>
      <c r="S45" s="245">
        <v>0</v>
      </c>
      <c r="T45" s="245">
        <v>0</v>
      </c>
      <c r="U45" s="245">
        <v>0</v>
      </c>
      <c r="V45" s="245">
        <v>0</v>
      </c>
      <c r="W45" s="245">
        <v>0</v>
      </c>
      <c r="X45" s="245">
        <v>0</v>
      </c>
      <c r="Y45" s="245">
        <v>0</v>
      </c>
      <c r="Z45" s="245">
        <v>0</v>
      </c>
      <c r="AA45" s="245">
        <v>0</v>
      </c>
      <c r="AB45" s="245">
        <v>0</v>
      </c>
      <c r="AC45" s="245">
        <v>0</v>
      </c>
      <c r="AD45" s="245">
        <v>0</v>
      </c>
      <c r="AE45" s="245">
        <v>0</v>
      </c>
      <c r="AF45" s="245">
        <v>0</v>
      </c>
      <c r="AG45" s="245">
        <v>0</v>
      </c>
      <c r="AH45" s="245">
        <v>0</v>
      </c>
      <c r="AI45" s="245">
        <v>0</v>
      </c>
      <c r="AJ45" s="245">
        <v>0</v>
      </c>
      <c r="AK45" s="245">
        <v>0</v>
      </c>
    </row>
    <row r="46" spans="1:37" s="49" customFormat="1" x14ac:dyDescent="0.2">
      <c r="A46" s="119">
        <f>A45+0.01</f>
        <v>4.0299999999999994</v>
      </c>
      <c r="B46" s="27" t="s">
        <v>61</v>
      </c>
      <c r="C46" s="231" t="s">
        <v>182</v>
      </c>
      <c r="D46" s="230" t="s">
        <v>176</v>
      </c>
      <c r="E46" s="228"/>
      <c r="F46" s="226" t="s">
        <v>6</v>
      </c>
      <c r="G46" s="245">
        <v>0</v>
      </c>
      <c r="H46" s="245">
        <v>0</v>
      </c>
      <c r="I46" s="245">
        <v>0</v>
      </c>
      <c r="J46" s="245">
        <v>0</v>
      </c>
      <c r="K46" s="245">
        <v>0</v>
      </c>
      <c r="L46" s="245">
        <v>0</v>
      </c>
      <c r="M46" s="245">
        <v>0</v>
      </c>
      <c r="N46" s="245">
        <v>0</v>
      </c>
      <c r="O46" s="245">
        <v>0</v>
      </c>
      <c r="P46" s="245">
        <v>0</v>
      </c>
      <c r="Q46" s="245">
        <v>0</v>
      </c>
      <c r="R46" s="245">
        <v>0</v>
      </c>
      <c r="S46" s="245">
        <v>0</v>
      </c>
      <c r="T46" s="245">
        <v>0</v>
      </c>
      <c r="U46" s="245">
        <v>0</v>
      </c>
      <c r="V46" s="245">
        <v>0</v>
      </c>
      <c r="W46" s="245">
        <v>0</v>
      </c>
      <c r="X46" s="245">
        <v>0</v>
      </c>
      <c r="Y46" s="245">
        <v>0</v>
      </c>
      <c r="Z46" s="245">
        <v>0</v>
      </c>
      <c r="AA46" s="245">
        <v>0</v>
      </c>
      <c r="AB46" s="245">
        <v>0</v>
      </c>
      <c r="AC46" s="245">
        <v>0</v>
      </c>
      <c r="AD46" s="245">
        <v>0</v>
      </c>
      <c r="AE46" s="245">
        <v>0</v>
      </c>
      <c r="AF46" s="245">
        <v>0</v>
      </c>
      <c r="AG46" s="245">
        <v>0</v>
      </c>
      <c r="AH46" s="245">
        <v>0</v>
      </c>
      <c r="AI46" s="245">
        <v>0</v>
      </c>
      <c r="AJ46" s="245">
        <v>0</v>
      </c>
      <c r="AK46" s="245">
        <v>0</v>
      </c>
    </row>
    <row r="47" spans="1:37" s="49" customFormat="1" x14ac:dyDescent="0.2">
      <c r="A47" s="119">
        <f t="shared" si="43"/>
        <v>4.0399999999999991</v>
      </c>
      <c r="B47" s="27" t="s">
        <v>62</v>
      </c>
      <c r="C47" s="231" t="s">
        <v>182</v>
      </c>
      <c r="D47" s="230" t="s">
        <v>176</v>
      </c>
      <c r="E47" s="228"/>
      <c r="F47" s="226" t="s">
        <v>6</v>
      </c>
      <c r="G47" s="245">
        <v>0</v>
      </c>
      <c r="H47" s="245">
        <v>0</v>
      </c>
      <c r="I47" s="245">
        <v>0</v>
      </c>
      <c r="J47" s="245">
        <v>0</v>
      </c>
      <c r="K47" s="245">
        <v>0</v>
      </c>
      <c r="L47" s="245">
        <v>0</v>
      </c>
      <c r="M47" s="245">
        <v>0</v>
      </c>
      <c r="N47" s="245">
        <v>0</v>
      </c>
      <c r="O47" s="245">
        <v>0</v>
      </c>
      <c r="P47" s="245">
        <v>0</v>
      </c>
      <c r="Q47" s="245">
        <v>0</v>
      </c>
      <c r="R47" s="245">
        <v>0</v>
      </c>
      <c r="S47" s="245">
        <v>0</v>
      </c>
      <c r="T47" s="245">
        <v>0</v>
      </c>
      <c r="U47" s="245">
        <v>0</v>
      </c>
      <c r="V47" s="245">
        <v>0</v>
      </c>
      <c r="W47" s="245">
        <v>0</v>
      </c>
      <c r="X47" s="245">
        <v>0</v>
      </c>
      <c r="Y47" s="245">
        <v>0</v>
      </c>
      <c r="Z47" s="245">
        <v>0</v>
      </c>
      <c r="AA47" s="245">
        <v>0</v>
      </c>
      <c r="AB47" s="245">
        <v>0</v>
      </c>
      <c r="AC47" s="245">
        <v>0</v>
      </c>
      <c r="AD47" s="245">
        <v>0</v>
      </c>
      <c r="AE47" s="245">
        <v>0</v>
      </c>
      <c r="AF47" s="245">
        <v>0</v>
      </c>
      <c r="AG47" s="245">
        <v>0</v>
      </c>
      <c r="AH47" s="245">
        <v>0</v>
      </c>
      <c r="AI47" s="245">
        <v>0</v>
      </c>
      <c r="AJ47" s="245">
        <v>0</v>
      </c>
      <c r="AK47" s="245">
        <v>0</v>
      </c>
    </row>
    <row r="48" spans="1:37" s="49" customFormat="1" x14ac:dyDescent="0.2">
      <c r="A48" s="119">
        <f t="shared" si="43"/>
        <v>4.0499999999999989</v>
      </c>
      <c r="B48" s="27" t="s">
        <v>63</v>
      </c>
      <c r="C48" s="231" t="s">
        <v>182</v>
      </c>
      <c r="D48" s="230" t="s">
        <v>176</v>
      </c>
      <c r="E48" s="228"/>
      <c r="F48" s="226" t="s">
        <v>6</v>
      </c>
      <c r="G48" s="245">
        <v>0</v>
      </c>
      <c r="H48" s="245">
        <v>0</v>
      </c>
      <c r="I48" s="245">
        <v>0</v>
      </c>
      <c r="J48" s="245">
        <v>0</v>
      </c>
      <c r="K48" s="245">
        <v>0</v>
      </c>
      <c r="L48" s="245">
        <v>0</v>
      </c>
      <c r="M48" s="245">
        <v>0</v>
      </c>
      <c r="N48" s="245">
        <v>0</v>
      </c>
      <c r="O48" s="245">
        <v>0</v>
      </c>
      <c r="P48" s="245">
        <v>0</v>
      </c>
      <c r="Q48" s="245">
        <v>0</v>
      </c>
      <c r="R48" s="245">
        <v>0</v>
      </c>
      <c r="S48" s="245">
        <v>0</v>
      </c>
      <c r="T48" s="245">
        <v>0</v>
      </c>
      <c r="U48" s="245">
        <v>0</v>
      </c>
      <c r="V48" s="245">
        <v>0</v>
      </c>
      <c r="W48" s="245">
        <v>0</v>
      </c>
      <c r="X48" s="245">
        <v>0</v>
      </c>
      <c r="Y48" s="245">
        <v>0</v>
      </c>
      <c r="Z48" s="245">
        <v>0</v>
      </c>
      <c r="AA48" s="245">
        <v>0</v>
      </c>
      <c r="AB48" s="245">
        <v>0</v>
      </c>
      <c r="AC48" s="245">
        <v>0</v>
      </c>
      <c r="AD48" s="245">
        <v>0</v>
      </c>
      <c r="AE48" s="245">
        <v>0</v>
      </c>
      <c r="AF48" s="245">
        <v>0</v>
      </c>
      <c r="AG48" s="245">
        <v>0</v>
      </c>
      <c r="AH48" s="245">
        <v>0</v>
      </c>
      <c r="AI48" s="245">
        <v>0</v>
      </c>
      <c r="AJ48" s="245">
        <v>0</v>
      </c>
      <c r="AK48" s="245">
        <v>0</v>
      </c>
    </row>
    <row r="49" spans="1:37" s="49" customFormat="1" x14ac:dyDescent="0.2">
      <c r="A49" s="119">
        <f t="shared" si="43"/>
        <v>4.0599999999999987</v>
      </c>
      <c r="B49" s="27" t="s">
        <v>64</v>
      </c>
      <c r="C49" s="231" t="s">
        <v>182</v>
      </c>
      <c r="D49" s="230" t="s">
        <v>176</v>
      </c>
      <c r="E49" s="228"/>
      <c r="F49" s="226" t="s">
        <v>6</v>
      </c>
      <c r="G49" s="245">
        <v>0</v>
      </c>
      <c r="H49" s="245">
        <v>0</v>
      </c>
      <c r="I49" s="245">
        <v>0</v>
      </c>
      <c r="J49" s="245">
        <v>0</v>
      </c>
      <c r="K49" s="245">
        <v>0</v>
      </c>
      <c r="L49" s="245">
        <v>0</v>
      </c>
      <c r="M49" s="245">
        <v>0</v>
      </c>
      <c r="N49" s="245">
        <v>0</v>
      </c>
      <c r="O49" s="245">
        <v>0</v>
      </c>
      <c r="P49" s="245">
        <v>0</v>
      </c>
      <c r="Q49" s="245">
        <v>0</v>
      </c>
      <c r="R49" s="245">
        <v>0</v>
      </c>
      <c r="S49" s="245">
        <v>0</v>
      </c>
      <c r="T49" s="245">
        <v>0</v>
      </c>
      <c r="U49" s="245">
        <v>0</v>
      </c>
      <c r="V49" s="245">
        <v>0</v>
      </c>
      <c r="W49" s="245">
        <v>0</v>
      </c>
      <c r="X49" s="245">
        <v>0</v>
      </c>
      <c r="Y49" s="245">
        <v>0</v>
      </c>
      <c r="Z49" s="245">
        <v>0</v>
      </c>
      <c r="AA49" s="245">
        <v>0</v>
      </c>
      <c r="AB49" s="245">
        <v>0</v>
      </c>
      <c r="AC49" s="245">
        <v>0</v>
      </c>
      <c r="AD49" s="245">
        <v>0</v>
      </c>
      <c r="AE49" s="245">
        <v>0</v>
      </c>
      <c r="AF49" s="245">
        <v>0</v>
      </c>
      <c r="AG49" s="245">
        <v>0</v>
      </c>
      <c r="AH49" s="245">
        <v>0</v>
      </c>
      <c r="AI49" s="245">
        <v>0</v>
      </c>
      <c r="AJ49" s="245">
        <v>0</v>
      </c>
      <c r="AK49" s="245">
        <v>0</v>
      </c>
    </row>
    <row r="50" spans="1:37" s="49" customFormat="1" x14ac:dyDescent="0.2">
      <c r="A50" s="119">
        <f t="shared" si="43"/>
        <v>4.0699999999999985</v>
      </c>
      <c r="B50" s="27" t="s">
        <v>65</v>
      </c>
      <c r="C50" s="231" t="s">
        <v>182</v>
      </c>
      <c r="D50" s="230" t="s">
        <v>176</v>
      </c>
      <c r="E50" s="228"/>
      <c r="F50" s="226" t="s">
        <v>6</v>
      </c>
      <c r="G50" s="245">
        <v>0</v>
      </c>
      <c r="H50" s="245">
        <v>0</v>
      </c>
      <c r="I50" s="245">
        <v>0</v>
      </c>
      <c r="J50" s="245">
        <v>0</v>
      </c>
      <c r="K50" s="245">
        <v>0</v>
      </c>
      <c r="L50" s="245">
        <v>0</v>
      </c>
      <c r="M50" s="245">
        <v>0</v>
      </c>
      <c r="N50" s="245">
        <v>0</v>
      </c>
      <c r="O50" s="245">
        <v>0</v>
      </c>
      <c r="P50" s="245">
        <v>0</v>
      </c>
      <c r="Q50" s="245">
        <v>0</v>
      </c>
      <c r="R50" s="245">
        <v>0</v>
      </c>
      <c r="S50" s="245">
        <v>0</v>
      </c>
      <c r="T50" s="245">
        <v>0</v>
      </c>
      <c r="U50" s="245">
        <v>0</v>
      </c>
      <c r="V50" s="245">
        <v>0</v>
      </c>
      <c r="W50" s="245">
        <v>0</v>
      </c>
      <c r="X50" s="245">
        <v>0</v>
      </c>
      <c r="Y50" s="245">
        <v>0</v>
      </c>
      <c r="Z50" s="245">
        <v>0</v>
      </c>
      <c r="AA50" s="245">
        <v>0</v>
      </c>
      <c r="AB50" s="245">
        <v>0</v>
      </c>
      <c r="AC50" s="245">
        <v>0</v>
      </c>
      <c r="AD50" s="245">
        <v>0</v>
      </c>
      <c r="AE50" s="245">
        <v>0</v>
      </c>
      <c r="AF50" s="245">
        <v>0</v>
      </c>
      <c r="AG50" s="245">
        <v>0</v>
      </c>
      <c r="AH50" s="245">
        <v>0</v>
      </c>
      <c r="AI50" s="245">
        <v>0</v>
      </c>
      <c r="AJ50" s="245">
        <v>0</v>
      </c>
      <c r="AK50" s="245">
        <v>0</v>
      </c>
    </row>
    <row r="51" spans="1:37" s="49" customFormat="1" x14ac:dyDescent="0.2">
      <c r="A51" s="119">
        <f t="shared" si="43"/>
        <v>4.0799999999999983</v>
      </c>
      <c r="B51" s="27" t="s">
        <v>66</v>
      </c>
      <c r="C51" s="231" t="s">
        <v>182</v>
      </c>
      <c r="D51" s="230" t="s">
        <v>176</v>
      </c>
      <c r="E51" s="228"/>
      <c r="F51" s="226" t="s">
        <v>6</v>
      </c>
      <c r="G51" s="245">
        <v>0</v>
      </c>
      <c r="H51" s="245">
        <v>0</v>
      </c>
      <c r="I51" s="245">
        <v>0</v>
      </c>
      <c r="J51" s="245">
        <v>0</v>
      </c>
      <c r="K51" s="245">
        <v>0</v>
      </c>
      <c r="L51" s="245">
        <v>0</v>
      </c>
      <c r="M51" s="245">
        <v>0</v>
      </c>
      <c r="N51" s="245">
        <v>0</v>
      </c>
      <c r="O51" s="245">
        <v>0</v>
      </c>
      <c r="P51" s="245">
        <v>0</v>
      </c>
      <c r="Q51" s="245">
        <v>0</v>
      </c>
      <c r="R51" s="245">
        <v>0</v>
      </c>
      <c r="S51" s="245">
        <v>0</v>
      </c>
      <c r="T51" s="245">
        <v>0</v>
      </c>
      <c r="U51" s="245">
        <v>0</v>
      </c>
      <c r="V51" s="245">
        <v>0</v>
      </c>
      <c r="W51" s="245">
        <v>0</v>
      </c>
      <c r="X51" s="245">
        <v>0</v>
      </c>
      <c r="Y51" s="245">
        <v>0</v>
      </c>
      <c r="Z51" s="245">
        <v>0</v>
      </c>
      <c r="AA51" s="245">
        <v>0</v>
      </c>
      <c r="AB51" s="245">
        <v>0</v>
      </c>
      <c r="AC51" s="245">
        <v>0</v>
      </c>
      <c r="AD51" s="245">
        <v>0</v>
      </c>
      <c r="AE51" s="245">
        <v>0</v>
      </c>
      <c r="AF51" s="245">
        <v>0</v>
      </c>
      <c r="AG51" s="245">
        <v>0</v>
      </c>
      <c r="AH51" s="245">
        <v>0</v>
      </c>
      <c r="AI51" s="245">
        <v>0</v>
      </c>
      <c r="AJ51" s="245">
        <v>0</v>
      </c>
      <c r="AK51" s="245">
        <v>0</v>
      </c>
    </row>
    <row r="52" spans="1:37" s="49" customFormat="1" x14ac:dyDescent="0.2">
      <c r="A52" s="119">
        <f t="shared" si="43"/>
        <v>4.0899999999999981</v>
      </c>
      <c r="B52" s="27" t="s">
        <v>67</v>
      </c>
      <c r="C52" s="231" t="s">
        <v>182</v>
      </c>
      <c r="D52" s="230" t="s">
        <v>176</v>
      </c>
      <c r="E52" s="228"/>
      <c r="F52" s="226" t="s">
        <v>6</v>
      </c>
      <c r="G52" s="245">
        <v>0</v>
      </c>
      <c r="H52" s="245">
        <v>0</v>
      </c>
      <c r="I52" s="245">
        <v>0</v>
      </c>
      <c r="J52" s="245">
        <v>0</v>
      </c>
      <c r="K52" s="245">
        <v>0</v>
      </c>
      <c r="L52" s="245">
        <v>0</v>
      </c>
      <c r="M52" s="245">
        <v>0</v>
      </c>
      <c r="N52" s="245">
        <v>0</v>
      </c>
      <c r="O52" s="245">
        <v>0</v>
      </c>
      <c r="P52" s="245">
        <v>0</v>
      </c>
      <c r="Q52" s="245">
        <v>0</v>
      </c>
      <c r="R52" s="245">
        <v>0</v>
      </c>
      <c r="S52" s="245">
        <v>0</v>
      </c>
      <c r="T52" s="245">
        <v>0</v>
      </c>
      <c r="U52" s="245">
        <v>0</v>
      </c>
      <c r="V52" s="245">
        <v>0</v>
      </c>
      <c r="W52" s="245">
        <v>0</v>
      </c>
      <c r="X52" s="245">
        <v>0</v>
      </c>
      <c r="Y52" s="245">
        <v>0</v>
      </c>
      <c r="Z52" s="245">
        <v>0</v>
      </c>
      <c r="AA52" s="245">
        <v>0</v>
      </c>
      <c r="AB52" s="245">
        <v>0</v>
      </c>
      <c r="AC52" s="245">
        <v>0</v>
      </c>
      <c r="AD52" s="245">
        <v>0</v>
      </c>
      <c r="AE52" s="245">
        <v>0</v>
      </c>
      <c r="AF52" s="245">
        <v>0</v>
      </c>
      <c r="AG52" s="245">
        <v>0</v>
      </c>
      <c r="AH52" s="245">
        <v>0</v>
      </c>
      <c r="AI52" s="245">
        <v>0</v>
      </c>
      <c r="AJ52" s="245">
        <v>0</v>
      </c>
      <c r="AK52" s="245">
        <v>0</v>
      </c>
    </row>
    <row r="53" spans="1:37" s="49" customFormat="1" x14ac:dyDescent="0.2">
      <c r="A53" s="119">
        <f t="shared" si="43"/>
        <v>4.0999999999999979</v>
      </c>
      <c r="B53" s="27" t="s">
        <v>68</v>
      </c>
      <c r="C53" s="231" t="s">
        <v>182</v>
      </c>
      <c r="D53" s="230" t="s">
        <v>176</v>
      </c>
      <c r="E53" s="228"/>
      <c r="F53" s="226" t="s">
        <v>6</v>
      </c>
      <c r="G53" s="245">
        <v>0</v>
      </c>
      <c r="H53" s="245">
        <v>0</v>
      </c>
      <c r="I53" s="245">
        <v>0</v>
      </c>
      <c r="J53" s="245">
        <v>0</v>
      </c>
      <c r="K53" s="245">
        <v>0</v>
      </c>
      <c r="L53" s="245">
        <v>0</v>
      </c>
      <c r="M53" s="245">
        <v>0</v>
      </c>
      <c r="N53" s="245">
        <v>0</v>
      </c>
      <c r="O53" s="245">
        <v>0</v>
      </c>
      <c r="P53" s="245">
        <v>0</v>
      </c>
      <c r="Q53" s="245">
        <v>0</v>
      </c>
      <c r="R53" s="245">
        <v>0</v>
      </c>
      <c r="S53" s="245">
        <v>0</v>
      </c>
      <c r="T53" s="245">
        <v>0</v>
      </c>
      <c r="U53" s="245">
        <v>0</v>
      </c>
      <c r="V53" s="245">
        <v>0</v>
      </c>
      <c r="W53" s="245">
        <v>0</v>
      </c>
      <c r="X53" s="245">
        <v>0</v>
      </c>
      <c r="Y53" s="245">
        <v>0</v>
      </c>
      <c r="Z53" s="245">
        <v>0</v>
      </c>
      <c r="AA53" s="245">
        <v>0</v>
      </c>
      <c r="AB53" s="245">
        <v>0</v>
      </c>
      <c r="AC53" s="245">
        <v>0</v>
      </c>
      <c r="AD53" s="245">
        <v>0</v>
      </c>
      <c r="AE53" s="245">
        <v>0</v>
      </c>
      <c r="AF53" s="245">
        <v>0</v>
      </c>
      <c r="AG53" s="245">
        <v>0</v>
      </c>
      <c r="AH53" s="245">
        <v>0</v>
      </c>
      <c r="AI53" s="245">
        <v>0</v>
      </c>
      <c r="AJ53" s="245">
        <v>0</v>
      </c>
      <c r="AK53" s="245">
        <v>0</v>
      </c>
    </row>
    <row r="54" spans="1:37" s="49" customFormat="1" x14ac:dyDescent="0.2">
      <c r="A54" s="221">
        <f t="shared" si="43"/>
        <v>4.1099999999999977</v>
      </c>
      <c r="B54" s="215" t="s">
        <v>68</v>
      </c>
      <c r="C54" s="231" t="s">
        <v>182</v>
      </c>
      <c r="D54" s="230" t="s">
        <v>176</v>
      </c>
      <c r="E54" s="228"/>
      <c r="F54" s="226" t="s">
        <v>6</v>
      </c>
      <c r="G54" s="245">
        <v>0</v>
      </c>
      <c r="H54" s="245">
        <v>0</v>
      </c>
      <c r="I54" s="245">
        <v>0</v>
      </c>
      <c r="J54" s="245">
        <v>0</v>
      </c>
      <c r="K54" s="245">
        <v>0</v>
      </c>
      <c r="L54" s="245">
        <v>0</v>
      </c>
      <c r="M54" s="245">
        <v>0</v>
      </c>
      <c r="N54" s="245">
        <v>0</v>
      </c>
      <c r="O54" s="245">
        <v>0</v>
      </c>
      <c r="P54" s="245">
        <v>0</v>
      </c>
      <c r="Q54" s="245">
        <v>0</v>
      </c>
      <c r="R54" s="245">
        <v>0</v>
      </c>
      <c r="S54" s="245">
        <v>0</v>
      </c>
      <c r="T54" s="245">
        <v>0</v>
      </c>
      <c r="U54" s="245">
        <v>0</v>
      </c>
      <c r="V54" s="245">
        <v>0</v>
      </c>
      <c r="W54" s="245">
        <v>0</v>
      </c>
      <c r="X54" s="245">
        <v>0</v>
      </c>
      <c r="Y54" s="245">
        <v>0</v>
      </c>
      <c r="Z54" s="245">
        <v>0</v>
      </c>
      <c r="AA54" s="245">
        <v>0</v>
      </c>
      <c r="AB54" s="245">
        <v>0</v>
      </c>
      <c r="AC54" s="245">
        <v>0</v>
      </c>
      <c r="AD54" s="245">
        <v>0</v>
      </c>
      <c r="AE54" s="245">
        <v>0</v>
      </c>
      <c r="AF54" s="245">
        <v>0</v>
      </c>
      <c r="AG54" s="245">
        <v>0</v>
      </c>
      <c r="AH54" s="245">
        <v>0</v>
      </c>
      <c r="AI54" s="245">
        <v>0</v>
      </c>
      <c r="AJ54" s="245">
        <v>0</v>
      </c>
      <c r="AK54" s="245">
        <v>0</v>
      </c>
    </row>
    <row r="55" spans="1:37" s="49" customFormat="1" x14ac:dyDescent="0.2">
      <c r="A55" s="221">
        <f t="shared" si="43"/>
        <v>4.1199999999999974</v>
      </c>
      <c r="B55" s="215" t="s">
        <v>68</v>
      </c>
      <c r="C55" s="231" t="s">
        <v>182</v>
      </c>
      <c r="D55" s="230" t="s">
        <v>176</v>
      </c>
      <c r="E55" s="228"/>
      <c r="F55" s="226" t="s">
        <v>6</v>
      </c>
      <c r="G55" s="245">
        <v>0</v>
      </c>
      <c r="H55" s="245">
        <v>0</v>
      </c>
      <c r="I55" s="245">
        <v>0</v>
      </c>
      <c r="J55" s="245">
        <v>0</v>
      </c>
      <c r="K55" s="245">
        <v>0</v>
      </c>
      <c r="L55" s="245">
        <v>0</v>
      </c>
      <c r="M55" s="245">
        <v>0</v>
      </c>
      <c r="N55" s="245">
        <v>0</v>
      </c>
      <c r="O55" s="245">
        <v>0</v>
      </c>
      <c r="P55" s="245">
        <v>0</v>
      </c>
      <c r="Q55" s="245">
        <v>0</v>
      </c>
      <c r="R55" s="245">
        <v>0</v>
      </c>
      <c r="S55" s="245">
        <v>0</v>
      </c>
      <c r="T55" s="245">
        <v>0</v>
      </c>
      <c r="U55" s="245">
        <v>0</v>
      </c>
      <c r="V55" s="245">
        <v>0</v>
      </c>
      <c r="W55" s="245">
        <v>0</v>
      </c>
      <c r="X55" s="245">
        <v>0</v>
      </c>
      <c r="Y55" s="245">
        <v>0</v>
      </c>
      <c r="Z55" s="245">
        <v>0</v>
      </c>
      <c r="AA55" s="245">
        <v>0</v>
      </c>
      <c r="AB55" s="245">
        <v>0</v>
      </c>
      <c r="AC55" s="245">
        <v>0</v>
      </c>
      <c r="AD55" s="245">
        <v>0</v>
      </c>
      <c r="AE55" s="245">
        <v>0</v>
      </c>
      <c r="AF55" s="245">
        <v>0</v>
      </c>
      <c r="AG55" s="245">
        <v>0</v>
      </c>
      <c r="AH55" s="245">
        <v>0</v>
      </c>
      <c r="AI55" s="245">
        <v>0</v>
      </c>
      <c r="AJ55" s="245">
        <v>0</v>
      </c>
      <c r="AK55" s="245">
        <v>0</v>
      </c>
    </row>
    <row r="56" spans="1:37" s="49" customFormat="1" x14ac:dyDescent="0.2">
      <c r="A56" s="221">
        <f t="shared" si="43"/>
        <v>4.1299999999999972</v>
      </c>
      <c r="B56" s="215" t="s">
        <v>68</v>
      </c>
      <c r="C56" s="231" t="s">
        <v>182</v>
      </c>
      <c r="D56" s="230" t="s">
        <v>176</v>
      </c>
      <c r="E56" s="228"/>
      <c r="F56" s="226" t="s">
        <v>6</v>
      </c>
      <c r="G56" s="245">
        <v>0</v>
      </c>
      <c r="H56" s="245">
        <v>0</v>
      </c>
      <c r="I56" s="245">
        <v>0</v>
      </c>
      <c r="J56" s="245">
        <v>0</v>
      </c>
      <c r="K56" s="245">
        <v>0</v>
      </c>
      <c r="L56" s="245">
        <v>0</v>
      </c>
      <c r="M56" s="245">
        <v>0</v>
      </c>
      <c r="N56" s="245">
        <v>0</v>
      </c>
      <c r="O56" s="245">
        <v>0</v>
      </c>
      <c r="P56" s="245">
        <v>0</v>
      </c>
      <c r="Q56" s="245">
        <v>0</v>
      </c>
      <c r="R56" s="245">
        <v>0</v>
      </c>
      <c r="S56" s="245">
        <v>0</v>
      </c>
      <c r="T56" s="245">
        <v>0</v>
      </c>
      <c r="U56" s="245">
        <v>0</v>
      </c>
      <c r="V56" s="245">
        <v>0</v>
      </c>
      <c r="W56" s="245">
        <v>0</v>
      </c>
      <c r="X56" s="245">
        <v>0</v>
      </c>
      <c r="Y56" s="245">
        <v>0</v>
      </c>
      <c r="Z56" s="245">
        <v>0</v>
      </c>
      <c r="AA56" s="245">
        <v>0</v>
      </c>
      <c r="AB56" s="245">
        <v>0</v>
      </c>
      <c r="AC56" s="245">
        <v>0</v>
      </c>
      <c r="AD56" s="245">
        <v>0</v>
      </c>
      <c r="AE56" s="245">
        <v>0</v>
      </c>
      <c r="AF56" s="245">
        <v>0</v>
      </c>
      <c r="AG56" s="245">
        <v>0</v>
      </c>
      <c r="AH56" s="245">
        <v>0</v>
      </c>
      <c r="AI56" s="245">
        <v>0</v>
      </c>
      <c r="AJ56" s="245">
        <v>0</v>
      </c>
      <c r="AK56" s="245">
        <v>0</v>
      </c>
    </row>
    <row r="57" spans="1:37" s="49" customFormat="1" ht="13.5" thickBot="1" x14ac:dyDescent="0.25">
      <c r="A57" s="221">
        <f t="shared" si="43"/>
        <v>4.139999999999997</v>
      </c>
      <c r="B57" s="215" t="s">
        <v>68</v>
      </c>
      <c r="C57" s="231" t="s">
        <v>182</v>
      </c>
      <c r="D57" s="230" t="s">
        <v>176</v>
      </c>
      <c r="E57" s="229"/>
      <c r="F57" s="226" t="s">
        <v>6</v>
      </c>
      <c r="G57" s="245">
        <v>0</v>
      </c>
      <c r="H57" s="245">
        <v>0</v>
      </c>
      <c r="I57" s="245">
        <v>0</v>
      </c>
      <c r="J57" s="245">
        <v>0</v>
      </c>
      <c r="K57" s="245">
        <v>0</v>
      </c>
      <c r="L57" s="245">
        <v>0</v>
      </c>
      <c r="M57" s="245">
        <v>0</v>
      </c>
      <c r="N57" s="245">
        <v>0</v>
      </c>
      <c r="O57" s="245">
        <v>0</v>
      </c>
      <c r="P57" s="245">
        <v>0</v>
      </c>
      <c r="Q57" s="245">
        <v>0</v>
      </c>
      <c r="R57" s="245">
        <v>0</v>
      </c>
      <c r="S57" s="245">
        <v>0</v>
      </c>
      <c r="T57" s="245">
        <v>0</v>
      </c>
      <c r="U57" s="245">
        <v>0</v>
      </c>
      <c r="V57" s="245">
        <v>0</v>
      </c>
      <c r="W57" s="245">
        <v>0</v>
      </c>
      <c r="X57" s="245">
        <v>0</v>
      </c>
      <c r="Y57" s="245">
        <v>0</v>
      </c>
      <c r="Z57" s="245">
        <v>0</v>
      </c>
      <c r="AA57" s="245">
        <v>0</v>
      </c>
      <c r="AB57" s="245">
        <v>0</v>
      </c>
      <c r="AC57" s="245">
        <v>0</v>
      </c>
      <c r="AD57" s="245">
        <v>0</v>
      </c>
      <c r="AE57" s="245">
        <v>0</v>
      </c>
      <c r="AF57" s="245">
        <v>0</v>
      </c>
      <c r="AG57" s="245">
        <v>0</v>
      </c>
      <c r="AH57" s="245">
        <v>0</v>
      </c>
      <c r="AI57" s="245">
        <v>0</v>
      </c>
      <c r="AJ57" s="245">
        <v>0</v>
      </c>
      <c r="AK57" s="245">
        <v>0</v>
      </c>
    </row>
    <row r="58" spans="1:37" s="49" customFormat="1" ht="13.5" thickBot="1" x14ac:dyDescent="0.25">
      <c r="A58" s="125"/>
      <c r="B58" s="28" t="s">
        <v>49</v>
      </c>
      <c r="C58" s="50"/>
      <c r="D58" s="50"/>
      <c r="E58" s="112"/>
      <c r="F58" s="105"/>
      <c r="G58" s="113">
        <f>SUM(G44:G57)</f>
        <v>0</v>
      </c>
      <c r="H58" s="291">
        <f t="shared" ref="H58:AK58" si="44">SUM(H44:H57)</f>
        <v>0</v>
      </c>
      <c r="I58" s="291">
        <f t="shared" si="44"/>
        <v>0</v>
      </c>
      <c r="J58" s="291">
        <f t="shared" si="44"/>
        <v>0</v>
      </c>
      <c r="K58" s="291">
        <f t="shared" si="44"/>
        <v>0</v>
      </c>
      <c r="L58" s="291">
        <f t="shared" si="44"/>
        <v>0</v>
      </c>
      <c r="M58" s="291">
        <f t="shared" si="44"/>
        <v>0</v>
      </c>
      <c r="N58" s="291">
        <f t="shared" si="44"/>
        <v>0</v>
      </c>
      <c r="O58" s="291">
        <f t="shared" si="44"/>
        <v>0</v>
      </c>
      <c r="P58" s="291">
        <f t="shared" si="44"/>
        <v>0</v>
      </c>
      <c r="Q58" s="291">
        <f t="shared" si="44"/>
        <v>0</v>
      </c>
      <c r="R58" s="291">
        <f t="shared" si="44"/>
        <v>0</v>
      </c>
      <c r="S58" s="291">
        <f t="shared" si="44"/>
        <v>0</v>
      </c>
      <c r="T58" s="291">
        <f t="shared" si="44"/>
        <v>0</v>
      </c>
      <c r="U58" s="291">
        <f t="shared" si="44"/>
        <v>0</v>
      </c>
      <c r="V58" s="291">
        <f t="shared" si="44"/>
        <v>0</v>
      </c>
      <c r="W58" s="291">
        <f t="shared" si="44"/>
        <v>0</v>
      </c>
      <c r="X58" s="291">
        <f t="shared" si="44"/>
        <v>0</v>
      </c>
      <c r="Y58" s="291">
        <f t="shared" si="44"/>
        <v>0</v>
      </c>
      <c r="Z58" s="291">
        <f t="shared" si="44"/>
        <v>0</v>
      </c>
      <c r="AA58" s="291">
        <f t="shared" si="44"/>
        <v>0</v>
      </c>
      <c r="AB58" s="291">
        <f t="shared" si="44"/>
        <v>0</v>
      </c>
      <c r="AC58" s="291">
        <f t="shared" si="44"/>
        <v>0</v>
      </c>
      <c r="AD58" s="291">
        <f t="shared" si="44"/>
        <v>0</v>
      </c>
      <c r="AE58" s="291">
        <f t="shared" si="44"/>
        <v>0</v>
      </c>
      <c r="AF58" s="291">
        <f t="shared" si="44"/>
        <v>0</v>
      </c>
      <c r="AG58" s="291">
        <f t="shared" si="44"/>
        <v>0</v>
      </c>
      <c r="AH58" s="291">
        <f t="shared" si="44"/>
        <v>0</v>
      </c>
      <c r="AI58" s="291">
        <f t="shared" si="44"/>
        <v>0</v>
      </c>
      <c r="AJ58" s="291">
        <f t="shared" si="44"/>
        <v>0</v>
      </c>
      <c r="AK58" s="291">
        <f t="shared" si="44"/>
        <v>0</v>
      </c>
    </row>
    <row r="59" spans="1:37" x14ac:dyDescent="0.2">
      <c r="A59" s="56"/>
      <c r="B59" s="33"/>
      <c r="C59" s="33"/>
      <c r="D59" s="23"/>
      <c r="E59" s="39"/>
      <c r="F59" s="39"/>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row>
    <row r="60" spans="1:37" s="47" customFormat="1" x14ac:dyDescent="0.2">
      <c r="A60" s="46">
        <v>5</v>
      </c>
      <c r="B60" s="31" t="s">
        <v>46</v>
      </c>
      <c r="C60" s="31"/>
      <c r="D60" s="31"/>
      <c r="E60" s="61"/>
      <c r="F60" s="61"/>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row>
    <row r="61" spans="1:37" s="49" customFormat="1" ht="63.75" x14ac:dyDescent="0.2">
      <c r="A61" s="119">
        <f>A60+0.01</f>
        <v>5.01</v>
      </c>
      <c r="B61" s="27" t="s">
        <v>59</v>
      </c>
      <c r="C61" s="251" t="s">
        <v>187</v>
      </c>
      <c r="D61" s="250" t="s">
        <v>188</v>
      </c>
      <c r="E61" s="246"/>
      <c r="F61" s="237" t="s">
        <v>6</v>
      </c>
      <c r="G61" s="245">
        <v>0</v>
      </c>
      <c r="H61" s="245">
        <v>0</v>
      </c>
      <c r="I61" s="245">
        <v>0</v>
      </c>
      <c r="J61" s="245">
        <v>0</v>
      </c>
      <c r="K61" s="245">
        <v>0</v>
      </c>
      <c r="L61" s="245">
        <v>0</v>
      </c>
      <c r="M61" s="245">
        <v>0</v>
      </c>
      <c r="N61" s="245">
        <v>0</v>
      </c>
      <c r="O61" s="245">
        <v>0</v>
      </c>
      <c r="P61" s="245">
        <v>0</v>
      </c>
      <c r="Q61" s="245">
        <v>0</v>
      </c>
      <c r="R61" s="245">
        <v>0</v>
      </c>
      <c r="S61" s="245">
        <v>0</v>
      </c>
      <c r="T61" s="245">
        <v>0</v>
      </c>
      <c r="U61" s="245">
        <v>0</v>
      </c>
      <c r="V61" s="245">
        <v>0</v>
      </c>
      <c r="W61" s="245">
        <v>0</v>
      </c>
      <c r="X61" s="245">
        <v>0</v>
      </c>
      <c r="Y61" s="245">
        <v>0</v>
      </c>
      <c r="Z61" s="245">
        <v>0</v>
      </c>
      <c r="AA61" s="245">
        <v>0</v>
      </c>
      <c r="AB61" s="245">
        <v>0</v>
      </c>
      <c r="AC61" s="245">
        <v>0</v>
      </c>
      <c r="AD61" s="245">
        <v>0</v>
      </c>
      <c r="AE61" s="245">
        <v>0</v>
      </c>
      <c r="AF61" s="245">
        <v>0</v>
      </c>
      <c r="AG61" s="245">
        <v>0</v>
      </c>
      <c r="AH61" s="245">
        <v>0</v>
      </c>
      <c r="AI61" s="245">
        <v>0</v>
      </c>
      <c r="AJ61" s="245">
        <v>0</v>
      </c>
      <c r="AK61" s="245">
        <v>0</v>
      </c>
    </row>
    <row r="62" spans="1:37" s="49" customFormat="1" x14ac:dyDescent="0.2">
      <c r="A62" s="119">
        <f t="shared" ref="A62:A75" si="45">A61+0.01</f>
        <v>5.0199999999999996</v>
      </c>
      <c r="B62" s="27" t="s">
        <v>60</v>
      </c>
      <c r="C62" s="240" t="s">
        <v>189</v>
      </c>
      <c r="D62" s="239" t="s">
        <v>176</v>
      </c>
      <c r="E62" s="247"/>
      <c r="F62" s="237" t="s">
        <v>6</v>
      </c>
      <c r="G62" s="245">
        <v>0</v>
      </c>
      <c r="H62" s="245">
        <v>0</v>
      </c>
      <c r="I62" s="245">
        <v>0</v>
      </c>
      <c r="J62" s="245">
        <v>0</v>
      </c>
      <c r="K62" s="245">
        <v>0</v>
      </c>
      <c r="L62" s="245">
        <v>0</v>
      </c>
      <c r="M62" s="245">
        <v>0</v>
      </c>
      <c r="N62" s="245">
        <v>0</v>
      </c>
      <c r="O62" s="245">
        <v>0</v>
      </c>
      <c r="P62" s="245">
        <v>0</v>
      </c>
      <c r="Q62" s="245">
        <v>0</v>
      </c>
      <c r="R62" s="245">
        <v>0</v>
      </c>
      <c r="S62" s="245">
        <v>0</v>
      </c>
      <c r="T62" s="245">
        <v>0</v>
      </c>
      <c r="U62" s="245">
        <v>0</v>
      </c>
      <c r="V62" s="245">
        <v>0</v>
      </c>
      <c r="W62" s="245">
        <v>0</v>
      </c>
      <c r="X62" s="245">
        <v>0</v>
      </c>
      <c r="Y62" s="245">
        <v>0</v>
      </c>
      <c r="Z62" s="245">
        <v>0</v>
      </c>
      <c r="AA62" s="245">
        <v>0</v>
      </c>
      <c r="AB62" s="245">
        <v>0</v>
      </c>
      <c r="AC62" s="245">
        <v>0</v>
      </c>
      <c r="AD62" s="245">
        <v>0</v>
      </c>
      <c r="AE62" s="245">
        <v>0</v>
      </c>
      <c r="AF62" s="245">
        <v>0</v>
      </c>
      <c r="AG62" s="245">
        <v>0</v>
      </c>
      <c r="AH62" s="245">
        <v>0</v>
      </c>
      <c r="AI62" s="245">
        <v>0</v>
      </c>
      <c r="AJ62" s="245">
        <v>0</v>
      </c>
      <c r="AK62" s="245">
        <v>0</v>
      </c>
    </row>
    <row r="63" spans="1:37" s="49" customFormat="1" x14ac:dyDescent="0.2">
      <c r="A63" s="119">
        <f t="shared" si="45"/>
        <v>5.0299999999999994</v>
      </c>
      <c r="B63" s="27" t="s">
        <v>61</v>
      </c>
      <c r="C63" s="240" t="s">
        <v>190</v>
      </c>
      <c r="D63" s="239" t="s">
        <v>176</v>
      </c>
      <c r="E63" s="247"/>
      <c r="F63" s="237" t="s">
        <v>6</v>
      </c>
      <c r="G63" s="245">
        <v>0</v>
      </c>
      <c r="H63" s="245">
        <v>0</v>
      </c>
      <c r="I63" s="245">
        <v>0</v>
      </c>
      <c r="J63" s="245">
        <v>0</v>
      </c>
      <c r="K63" s="245">
        <v>0</v>
      </c>
      <c r="L63" s="245">
        <v>0</v>
      </c>
      <c r="M63" s="245">
        <v>0</v>
      </c>
      <c r="N63" s="245">
        <v>0</v>
      </c>
      <c r="O63" s="245">
        <v>0</v>
      </c>
      <c r="P63" s="245">
        <v>0</v>
      </c>
      <c r="Q63" s="245">
        <v>0</v>
      </c>
      <c r="R63" s="245">
        <v>0</v>
      </c>
      <c r="S63" s="245">
        <v>0</v>
      </c>
      <c r="T63" s="245">
        <v>0</v>
      </c>
      <c r="U63" s="245">
        <v>0</v>
      </c>
      <c r="V63" s="245">
        <v>0</v>
      </c>
      <c r="W63" s="245">
        <v>0</v>
      </c>
      <c r="X63" s="245">
        <v>0</v>
      </c>
      <c r="Y63" s="245">
        <v>0</v>
      </c>
      <c r="Z63" s="245">
        <v>0</v>
      </c>
      <c r="AA63" s="245">
        <v>0</v>
      </c>
      <c r="AB63" s="245">
        <v>0</v>
      </c>
      <c r="AC63" s="245">
        <v>0</v>
      </c>
      <c r="AD63" s="245">
        <v>0</v>
      </c>
      <c r="AE63" s="245">
        <v>0</v>
      </c>
      <c r="AF63" s="245">
        <v>0</v>
      </c>
      <c r="AG63" s="245">
        <v>0</v>
      </c>
      <c r="AH63" s="245">
        <v>0</v>
      </c>
      <c r="AI63" s="245">
        <v>0</v>
      </c>
      <c r="AJ63" s="245">
        <v>0</v>
      </c>
      <c r="AK63" s="245">
        <v>0</v>
      </c>
    </row>
    <row r="64" spans="1:37" s="49" customFormat="1" x14ac:dyDescent="0.2">
      <c r="A64" s="119">
        <f t="shared" si="45"/>
        <v>5.0399999999999991</v>
      </c>
      <c r="B64" s="27" t="s">
        <v>62</v>
      </c>
      <c r="C64" s="240" t="s">
        <v>191</v>
      </c>
      <c r="D64" s="239" t="s">
        <v>176</v>
      </c>
      <c r="E64" s="247"/>
      <c r="F64" s="237" t="s">
        <v>6</v>
      </c>
      <c r="G64" s="245">
        <v>0</v>
      </c>
      <c r="H64" s="245">
        <v>0</v>
      </c>
      <c r="I64" s="245">
        <v>0</v>
      </c>
      <c r="J64" s="245">
        <v>0</v>
      </c>
      <c r="K64" s="245">
        <v>0</v>
      </c>
      <c r="L64" s="245">
        <v>0</v>
      </c>
      <c r="M64" s="245">
        <v>0</v>
      </c>
      <c r="N64" s="245">
        <v>0</v>
      </c>
      <c r="O64" s="245">
        <v>0</v>
      </c>
      <c r="P64" s="245">
        <v>0</v>
      </c>
      <c r="Q64" s="245">
        <v>0</v>
      </c>
      <c r="R64" s="245">
        <v>0</v>
      </c>
      <c r="S64" s="245">
        <v>0</v>
      </c>
      <c r="T64" s="245">
        <v>0</v>
      </c>
      <c r="U64" s="245">
        <v>0</v>
      </c>
      <c r="V64" s="245">
        <v>0</v>
      </c>
      <c r="W64" s="245">
        <v>0</v>
      </c>
      <c r="X64" s="245">
        <v>0</v>
      </c>
      <c r="Y64" s="245">
        <v>0</v>
      </c>
      <c r="Z64" s="245">
        <v>0</v>
      </c>
      <c r="AA64" s="245">
        <v>0</v>
      </c>
      <c r="AB64" s="245">
        <v>0</v>
      </c>
      <c r="AC64" s="245">
        <v>0</v>
      </c>
      <c r="AD64" s="245">
        <v>0</v>
      </c>
      <c r="AE64" s="245">
        <v>0</v>
      </c>
      <c r="AF64" s="245">
        <v>0</v>
      </c>
      <c r="AG64" s="245">
        <v>0</v>
      </c>
      <c r="AH64" s="245">
        <v>0</v>
      </c>
      <c r="AI64" s="245">
        <v>0</v>
      </c>
      <c r="AJ64" s="245">
        <v>0</v>
      </c>
      <c r="AK64" s="245">
        <v>0</v>
      </c>
    </row>
    <row r="65" spans="1:37" s="49" customFormat="1" x14ac:dyDescent="0.2">
      <c r="A65" s="119">
        <f t="shared" si="45"/>
        <v>5.0499999999999989</v>
      </c>
      <c r="B65" s="27" t="s">
        <v>63</v>
      </c>
      <c r="C65" s="240" t="s">
        <v>192</v>
      </c>
      <c r="D65" s="239" t="s">
        <v>176</v>
      </c>
      <c r="E65" s="247"/>
      <c r="F65" s="237" t="s">
        <v>6</v>
      </c>
      <c r="G65" s="245">
        <v>0</v>
      </c>
      <c r="H65" s="245">
        <v>0</v>
      </c>
      <c r="I65" s="245">
        <v>0</v>
      </c>
      <c r="J65" s="245">
        <v>0</v>
      </c>
      <c r="K65" s="245">
        <v>0</v>
      </c>
      <c r="L65" s="245">
        <v>0</v>
      </c>
      <c r="M65" s="245">
        <v>0</v>
      </c>
      <c r="N65" s="245">
        <v>0</v>
      </c>
      <c r="O65" s="245">
        <v>0</v>
      </c>
      <c r="P65" s="245">
        <v>0</v>
      </c>
      <c r="Q65" s="245">
        <v>0</v>
      </c>
      <c r="R65" s="245">
        <v>0</v>
      </c>
      <c r="S65" s="245">
        <v>0</v>
      </c>
      <c r="T65" s="245">
        <v>0</v>
      </c>
      <c r="U65" s="245">
        <v>0</v>
      </c>
      <c r="V65" s="245">
        <v>0</v>
      </c>
      <c r="W65" s="245">
        <v>0</v>
      </c>
      <c r="X65" s="245">
        <v>0</v>
      </c>
      <c r="Y65" s="245">
        <v>0</v>
      </c>
      <c r="Z65" s="245">
        <v>0</v>
      </c>
      <c r="AA65" s="245">
        <v>0</v>
      </c>
      <c r="AB65" s="245">
        <v>0</v>
      </c>
      <c r="AC65" s="245">
        <v>0</v>
      </c>
      <c r="AD65" s="245">
        <v>0</v>
      </c>
      <c r="AE65" s="245">
        <v>0</v>
      </c>
      <c r="AF65" s="245">
        <v>0</v>
      </c>
      <c r="AG65" s="245">
        <v>0</v>
      </c>
      <c r="AH65" s="245">
        <v>0</v>
      </c>
      <c r="AI65" s="245">
        <v>0</v>
      </c>
      <c r="AJ65" s="245">
        <v>0</v>
      </c>
      <c r="AK65" s="245">
        <v>0</v>
      </c>
    </row>
    <row r="66" spans="1:37" s="49" customFormat="1" x14ac:dyDescent="0.2">
      <c r="A66" s="119">
        <f t="shared" si="45"/>
        <v>5.0599999999999987</v>
      </c>
      <c r="B66" s="27" t="s">
        <v>64</v>
      </c>
      <c r="C66" s="240" t="s">
        <v>193</v>
      </c>
      <c r="D66" s="239" t="s">
        <v>176</v>
      </c>
      <c r="E66" s="247"/>
      <c r="F66" s="237" t="s">
        <v>6</v>
      </c>
      <c r="G66" s="245">
        <v>0</v>
      </c>
      <c r="H66" s="245">
        <v>0</v>
      </c>
      <c r="I66" s="245">
        <v>0</v>
      </c>
      <c r="J66" s="245">
        <v>0</v>
      </c>
      <c r="K66" s="245">
        <v>0</v>
      </c>
      <c r="L66" s="245">
        <v>0</v>
      </c>
      <c r="M66" s="245">
        <v>0</v>
      </c>
      <c r="N66" s="245">
        <v>0</v>
      </c>
      <c r="O66" s="245">
        <v>0</v>
      </c>
      <c r="P66" s="245">
        <v>0</v>
      </c>
      <c r="Q66" s="245">
        <v>0</v>
      </c>
      <c r="R66" s="245">
        <v>0</v>
      </c>
      <c r="S66" s="245">
        <v>0</v>
      </c>
      <c r="T66" s="245">
        <v>0</v>
      </c>
      <c r="U66" s="245">
        <v>0</v>
      </c>
      <c r="V66" s="245">
        <v>0</v>
      </c>
      <c r="W66" s="245">
        <v>0</v>
      </c>
      <c r="X66" s="245">
        <v>0</v>
      </c>
      <c r="Y66" s="245">
        <v>0</v>
      </c>
      <c r="Z66" s="245">
        <v>0</v>
      </c>
      <c r="AA66" s="245">
        <v>0</v>
      </c>
      <c r="AB66" s="245">
        <v>0</v>
      </c>
      <c r="AC66" s="245">
        <v>0</v>
      </c>
      <c r="AD66" s="245">
        <v>0</v>
      </c>
      <c r="AE66" s="245">
        <v>0</v>
      </c>
      <c r="AF66" s="245">
        <v>0</v>
      </c>
      <c r="AG66" s="245">
        <v>0</v>
      </c>
      <c r="AH66" s="245">
        <v>0</v>
      </c>
      <c r="AI66" s="245">
        <v>0</v>
      </c>
      <c r="AJ66" s="245">
        <v>0</v>
      </c>
      <c r="AK66" s="245">
        <v>0</v>
      </c>
    </row>
    <row r="67" spans="1:37" s="49" customFormat="1" x14ac:dyDescent="0.2">
      <c r="A67" s="119">
        <f t="shared" si="45"/>
        <v>5.0699999999999985</v>
      </c>
      <c r="B67" s="27" t="s">
        <v>65</v>
      </c>
      <c r="C67" s="240" t="s">
        <v>194</v>
      </c>
      <c r="D67" s="239" t="s">
        <v>176</v>
      </c>
      <c r="E67" s="247"/>
      <c r="F67" s="237" t="s">
        <v>6</v>
      </c>
      <c r="G67" s="245">
        <v>0</v>
      </c>
      <c r="H67" s="245">
        <v>0</v>
      </c>
      <c r="I67" s="245">
        <v>0</v>
      </c>
      <c r="J67" s="245">
        <v>0</v>
      </c>
      <c r="K67" s="245">
        <v>0</v>
      </c>
      <c r="L67" s="245">
        <v>0</v>
      </c>
      <c r="M67" s="245">
        <v>0</v>
      </c>
      <c r="N67" s="245">
        <v>0</v>
      </c>
      <c r="O67" s="245">
        <v>0</v>
      </c>
      <c r="P67" s="245">
        <v>0</v>
      </c>
      <c r="Q67" s="245">
        <v>0</v>
      </c>
      <c r="R67" s="245">
        <v>0</v>
      </c>
      <c r="S67" s="245">
        <v>0</v>
      </c>
      <c r="T67" s="245">
        <v>0</v>
      </c>
      <c r="U67" s="245">
        <v>0</v>
      </c>
      <c r="V67" s="245">
        <v>0</v>
      </c>
      <c r="W67" s="245">
        <v>0</v>
      </c>
      <c r="X67" s="245">
        <v>0</v>
      </c>
      <c r="Y67" s="245">
        <v>0</v>
      </c>
      <c r="Z67" s="245">
        <v>0</v>
      </c>
      <c r="AA67" s="245">
        <v>0</v>
      </c>
      <c r="AB67" s="245">
        <v>0</v>
      </c>
      <c r="AC67" s="245">
        <v>0</v>
      </c>
      <c r="AD67" s="245">
        <v>0</v>
      </c>
      <c r="AE67" s="245">
        <v>0</v>
      </c>
      <c r="AF67" s="245">
        <v>0</v>
      </c>
      <c r="AG67" s="245">
        <v>0</v>
      </c>
      <c r="AH67" s="245">
        <v>0</v>
      </c>
      <c r="AI67" s="245">
        <v>0</v>
      </c>
      <c r="AJ67" s="245">
        <v>0</v>
      </c>
      <c r="AK67" s="245">
        <v>0</v>
      </c>
    </row>
    <row r="68" spans="1:37" s="49" customFormat="1" x14ac:dyDescent="0.2">
      <c r="A68" s="119">
        <f t="shared" si="45"/>
        <v>5.0799999999999983</v>
      </c>
      <c r="B68" s="27" t="s">
        <v>66</v>
      </c>
      <c r="C68" s="239" t="s">
        <v>195</v>
      </c>
      <c r="D68" s="239" t="s">
        <v>176</v>
      </c>
      <c r="E68" s="247"/>
      <c r="F68" s="237" t="s">
        <v>6</v>
      </c>
      <c r="G68" s="245">
        <v>0</v>
      </c>
      <c r="H68" s="245">
        <v>0</v>
      </c>
      <c r="I68" s="245">
        <v>0</v>
      </c>
      <c r="J68" s="245">
        <v>0</v>
      </c>
      <c r="K68" s="245">
        <v>0</v>
      </c>
      <c r="L68" s="245">
        <v>0</v>
      </c>
      <c r="M68" s="245">
        <v>0</v>
      </c>
      <c r="N68" s="245">
        <v>0</v>
      </c>
      <c r="O68" s="245">
        <v>0</v>
      </c>
      <c r="P68" s="245">
        <v>0</v>
      </c>
      <c r="Q68" s="245">
        <v>0</v>
      </c>
      <c r="R68" s="245">
        <v>0</v>
      </c>
      <c r="S68" s="245">
        <v>0</v>
      </c>
      <c r="T68" s="245">
        <v>0</v>
      </c>
      <c r="U68" s="245">
        <v>0</v>
      </c>
      <c r="V68" s="245">
        <v>0</v>
      </c>
      <c r="W68" s="245">
        <v>0</v>
      </c>
      <c r="X68" s="245">
        <v>0</v>
      </c>
      <c r="Y68" s="245">
        <v>0</v>
      </c>
      <c r="Z68" s="245">
        <v>0</v>
      </c>
      <c r="AA68" s="245">
        <v>0</v>
      </c>
      <c r="AB68" s="245">
        <v>0</v>
      </c>
      <c r="AC68" s="245">
        <v>0</v>
      </c>
      <c r="AD68" s="245">
        <v>0</v>
      </c>
      <c r="AE68" s="245">
        <v>0</v>
      </c>
      <c r="AF68" s="245">
        <v>0</v>
      </c>
      <c r="AG68" s="245">
        <v>0</v>
      </c>
      <c r="AH68" s="245">
        <v>0</v>
      </c>
      <c r="AI68" s="245">
        <v>0</v>
      </c>
      <c r="AJ68" s="245">
        <v>0</v>
      </c>
      <c r="AK68" s="245">
        <v>0</v>
      </c>
    </row>
    <row r="69" spans="1:37" s="49" customFormat="1" x14ac:dyDescent="0.2">
      <c r="A69" s="119">
        <f t="shared" si="45"/>
        <v>5.0899999999999981</v>
      </c>
      <c r="B69" s="27" t="s">
        <v>67</v>
      </c>
      <c r="C69" s="239" t="s">
        <v>196</v>
      </c>
      <c r="D69" s="239" t="s">
        <v>176</v>
      </c>
      <c r="E69" s="247"/>
      <c r="F69" s="237" t="s">
        <v>6</v>
      </c>
      <c r="G69" s="245">
        <v>0</v>
      </c>
      <c r="H69" s="245">
        <v>0</v>
      </c>
      <c r="I69" s="245">
        <v>0</v>
      </c>
      <c r="J69" s="245">
        <v>0</v>
      </c>
      <c r="K69" s="245">
        <v>0</v>
      </c>
      <c r="L69" s="245">
        <v>0</v>
      </c>
      <c r="M69" s="245">
        <v>0</v>
      </c>
      <c r="N69" s="245">
        <v>0</v>
      </c>
      <c r="O69" s="245">
        <v>0</v>
      </c>
      <c r="P69" s="245">
        <v>0</v>
      </c>
      <c r="Q69" s="245">
        <v>0</v>
      </c>
      <c r="R69" s="245">
        <v>0</v>
      </c>
      <c r="S69" s="245">
        <v>0</v>
      </c>
      <c r="T69" s="245">
        <v>0</v>
      </c>
      <c r="U69" s="245">
        <v>0</v>
      </c>
      <c r="V69" s="245">
        <v>0</v>
      </c>
      <c r="W69" s="245">
        <v>0</v>
      </c>
      <c r="X69" s="245">
        <v>0</v>
      </c>
      <c r="Y69" s="245">
        <v>0</v>
      </c>
      <c r="Z69" s="245">
        <v>0</v>
      </c>
      <c r="AA69" s="245">
        <v>0</v>
      </c>
      <c r="AB69" s="245">
        <v>0</v>
      </c>
      <c r="AC69" s="245">
        <v>0</v>
      </c>
      <c r="AD69" s="245">
        <v>0</v>
      </c>
      <c r="AE69" s="245">
        <v>0</v>
      </c>
      <c r="AF69" s="245">
        <v>0</v>
      </c>
      <c r="AG69" s="245">
        <v>0</v>
      </c>
      <c r="AH69" s="245">
        <v>0</v>
      </c>
      <c r="AI69" s="245">
        <v>0</v>
      </c>
      <c r="AJ69" s="245">
        <v>0</v>
      </c>
      <c r="AK69" s="245">
        <v>0</v>
      </c>
    </row>
    <row r="70" spans="1:37" s="49" customFormat="1" x14ac:dyDescent="0.2">
      <c r="A70" s="119">
        <f t="shared" si="45"/>
        <v>5.0999999999999979</v>
      </c>
      <c r="B70" s="225" t="s">
        <v>68</v>
      </c>
      <c r="C70" s="239" t="s">
        <v>197</v>
      </c>
      <c r="D70" s="239" t="s">
        <v>198</v>
      </c>
      <c r="E70" s="247"/>
      <c r="F70" s="237" t="s">
        <v>6</v>
      </c>
      <c r="G70" s="245">
        <v>0</v>
      </c>
      <c r="H70" s="245">
        <v>0</v>
      </c>
      <c r="I70" s="245">
        <v>0</v>
      </c>
      <c r="J70" s="245">
        <v>0</v>
      </c>
      <c r="K70" s="245">
        <v>0</v>
      </c>
      <c r="L70" s="245">
        <v>0</v>
      </c>
      <c r="M70" s="245">
        <v>0</v>
      </c>
      <c r="N70" s="245">
        <v>0</v>
      </c>
      <c r="O70" s="245">
        <v>0</v>
      </c>
      <c r="P70" s="245">
        <v>0</v>
      </c>
      <c r="Q70" s="245">
        <v>0</v>
      </c>
      <c r="R70" s="245">
        <v>0</v>
      </c>
      <c r="S70" s="245">
        <v>0</v>
      </c>
      <c r="T70" s="245">
        <v>0</v>
      </c>
      <c r="U70" s="245">
        <v>0</v>
      </c>
      <c r="V70" s="245">
        <v>0</v>
      </c>
      <c r="W70" s="245">
        <v>0</v>
      </c>
      <c r="X70" s="245">
        <v>0</v>
      </c>
      <c r="Y70" s="245">
        <v>0</v>
      </c>
      <c r="Z70" s="245">
        <v>0</v>
      </c>
      <c r="AA70" s="245">
        <v>0</v>
      </c>
      <c r="AB70" s="245">
        <v>0</v>
      </c>
      <c r="AC70" s="245">
        <v>0</v>
      </c>
      <c r="AD70" s="245">
        <v>0</v>
      </c>
      <c r="AE70" s="245">
        <v>0</v>
      </c>
      <c r="AF70" s="245">
        <v>0</v>
      </c>
      <c r="AG70" s="245">
        <v>0</v>
      </c>
      <c r="AH70" s="245">
        <v>0</v>
      </c>
      <c r="AI70" s="245">
        <v>0</v>
      </c>
      <c r="AJ70" s="245">
        <v>0</v>
      </c>
      <c r="AK70" s="245">
        <v>0</v>
      </c>
    </row>
    <row r="71" spans="1:37" s="49" customFormat="1" x14ac:dyDescent="0.2">
      <c r="A71" s="119">
        <f t="shared" si="45"/>
        <v>5.1099999999999977</v>
      </c>
      <c r="B71" s="225" t="s">
        <v>183</v>
      </c>
      <c r="C71" s="239" t="s">
        <v>58</v>
      </c>
      <c r="D71" s="239" t="s">
        <v>176</v>
      </c>
      <c r="E71" s="247"/>
      <c r="F71" s="237" t="s">
        <v>6</v>
      </c>
      <c r="G71" s="245">
        <v>0</v>
      </c>
      <c r="H71" s="245">
        <v>0</v>
      </c>
      <c r="I71" s="245">
        <v>0</v>
      </c>
      <c r="J71" s="245">
        <v>0</v>
      </c>
      <c r="K71" s="245">
        <v>0</v>
      </c>
      <c r="L71" s="245">
        <v>0</v>
      </c>
      <c r="M71" s="245">
        <v>0</v>
      </c>
      <c r="N71" s="245">
        <v>0</v>
      </c>
      <c r="O71" s="245">
        <v>0</v>
      </c>
      <c r="P71" s="245">
        <v>0</v>
      </c>
      <c r="Q71" s="245">
        <v>0</v>
      </c>
      <c r="R71" s="245">
        <v>0</v>
      </c>
      <c r="S71" s="245">
        <v>0</v>
      </c>
      <c r="T71" s="245">
        <v>0</v>
      </c>
      <c r="U71" s="245">
        <v>0</v>
      </c>
      <c r="V71" s="245">
        <v>0</v>
      </c>
      <c r="W71" s="245">
        <v>0</v>
      </c>
      <c r="X71" s="245">
        <v>0</v>
      </c>
      <c r="Y71" s="245">
        <v>0</v>
      </c>
      <c r="Z71" s="245">
        <v>0</v>
      </c>
      <c r="AA71" s="245">
        <v>0</v>
      </c>
      <c r="AB71" s="245">
        <v>0</v>
      </c>
      <c r="AC71" s="245">
        <v>0</v>
      </c>
      <c r="AD71" s="245">
        <v>0</v>
      </c>
      <c r="AE71" s="245">
        <v>0</v>
      </c>
      <c r="AF71" s="245">
        <v>0</v>
      </c>
      <c r="AG71" s="245">
        <v>0</v>
      </c>
      <c r="AH71" s="245">
        <v>0</v>
      </c>
      <c r="AI71" s="245">
        <v>0</v>
      </c>
      <c r="AJ71" s="245">
        <v>0</v>
      </c>
      <c r="AK71" s="245">
        <v>0</v>
      </c>
    </row>
    <row r="72" spans="1:37" s="49" customFormat="1" x14ac:dyDescent="0.2">
      <c r="A72" s="119">
        <f t="shared" si="45"/>
        <v>5.1199999999999974</v>
      </c>
      <c r="B72" s="225" t="s">
        <v>184</v>
      </c>
      <c r="C72" s="239" t="s">
        <v>58</v>
      </c>
      <c r="D72" s="239" t="s">
        <v>176</v>
      </c>
      <c r="E72" s="247"/>
      <c r="F72" s="237" t="s">
        <v>6</v>
      </c>
      <c r="G72" s="245">
        <v>0</v>
      </c>
      <c r="H72" s="245">
        <v>0</v>
      </c>
      <c r="I72" s="245">
        <v>0</v>
      </c>
      <c r="J72" s="245">
        <v>0</v>
      </c>
      <c r="K72" s="245">
        <v>0</v>
      </c>
      <c r="L72" s="245">
        <v>0</v>
      </c>
      <c r="M72" s="245">
        <v>0</v>
      </c>
      <c r="N72" s="245">
        <v>0</v>
      </c>
      <c r="O72" s="245">
        <v>0</v>
      </c>
      <c r="P72" s="245">
        <v>0</v>
      </c>
      <c r="Q72" s="245">
        <v>0</v>
      </c>
      <c r="R72" s="245">
        <v>0</v>
      </c>
      <c r="S72" s="245">
        <v>0</v>
      </c>
      <c r="T72" s="245">
        <v>0</v>
      </c>
      <c r="U72" s="245">
        <v>0</v>
      </c>
      <c r="V72" s="245">
        <v>0</v>
      </c>
      <c r="W72" s="245">
        <v>0</v>
      </c>
      <c r="X72" s="245">
        <v>0</v>
      </c>
      <c r="Y72" s="245">
        <v>0</v>
      </c>
      <c r="Z72" s="245">
        <v>0</v>
      </c>
      <c r="AA72" s="245">
        <v>0</v>
      </c>
      <c r="AB72" s="245">
        <v>0</v>
      </c>
      <c r="AC72" s="245">
        <v>0</v>
      </c>
      <c r="AD72" s="245">
        <v>0</v>
      </c>
      <c r="AE72" s="245">
        <v>0</v>
      </c>
      <c r="AF72" s="245">
        <v>0</v>
      </c>
      <c r="AG72" s="245">
        <v>0</v>
      </c>
      <c r="AH72" s="245">
        <v>0</v>
      </c>
      <c r="AI72" s="245">
        <v>0</v>
      </c>
      <c r="AJ72" s="245">
        <v>0</v>
      </c>
      <c r="AK72" s="245">
        <v>0</v>
      </c>
    </row>
    <row r="73" spans="1:37" s="49" customFormat="1" x14ac:dyDescent="0.2">
      <c r="A73" s="233">
        <f t="shared" si="45"/>
        <v>5.1299999999999972</v>
      </c>
      <c r="B73" s="232" t="s">
        <v>185</v>
      </c>
      <c r="C73" s="240" t="s">
        <v>58</v>
      </c>
      <c r="D73" s="239" t="s">
        <v>176</v>
      </c>
      <c r="E73" s="247"/>
      <c r="F73" s="237" t="s">
        <v>6</v>
      </c>
      <c r="G73" s="245">
        <v>0</v>
      </c>
      <c r="H73" s="245">
        <v>0</v>
      </c>
      <c r="I73" s="245">
        <v>0</v>
      </c>
      <c r="J73" s="245">
        <v>0</v>
      </c>
      <c r="K73" s="245">
        <v>0</v>
      </c>
      <c r="L73" s="245">
        <v>0</v>
      </c>
      <c r="M73" s="245">
        <v>0</v>
      </c>
      <c r="N73" s="245">
        <v>0</v>
      </c>
      <c r="O73" s="245">
        <v>0</v>
      </c>
      <c r="P73" s="245">
        <v>0</v>
      </c>
      <c r="Q73" s="245">
        <v>0</v>
      </c>
      <c r="R73" s="245">
        <v>0</v>
      </c>
      <c r="S73" s="245">
        <v>0</v>
      </c>
      <c r="T73" s="245">
        <v>0</v>
      </c>
      <c r="U73" s="245">
        <v>0</v>
      </c>
      <c r="V73" s="245">
        <v>0</v>
      </c>
      <c r="W73" s="245">
        <v>0</v>
      </c>
      <c r="X73" s="245">
        <v>0</v>
      </c>
      <c r="Y73" s="245">
        <v>0</v>
      </c>
      <c r="Z73" s="245">
        <v>0</v>
      </c>
      <c r="AA73" s="245">
        <v>0</v>
      </c>
      <c r="AB73" s="245">
        <v>0</v>
      </c>
      <c r="AC73" s="245">
        <v>0</v>
      </c>
      <c r="AD73" s="245">
        <v>0</v>
      </c>
      <c r="AE73" s="245">
        <v>0</v>
      </c>
      <c r="AF73" s="245">
        <v>0</v>
      </c>
      <c r="AG73" s="245">
        <v>0</v>
      </c>
      <c r="AH73" s="245">
        <v>0</v>
      </c>
      <c r="AI73" s="245">
        <v>0</v>
      </c>
      <c r="AJ73" s="245">
        <v>0</v>
      </c>
      <c r="AK73" s="245">
        <v>0</v>
      </c>
    </row>
    <row r="74" spans="1:37" s="49" customFormat="1" x14ac:dyDescent="0.2">
      <c r="A74" s="233">
        <f t="shared" si="45"/>
        <v>5.139999999999997</v>
      </c>
      <c r="B74" s="232" t="s">
        <v>186</v>
      </c>
      <c r="C74" s="236" t="s">
        <v>58</v>
      </c>
      <c r="D74" s="239" t="s">
        <v>176</v>
      </c>
      <c r="E74" s="249"/>
      <c r="F74" s="237" t="s">
        <v>6</v>
      </c>
      <c r="G74" s="245">
        <v>0</v>
      </c>
      <c r="H74" s="245">
        <v>0</v>
      </c>
      <c r="I74" s="245">
        <v>0</v>
      </c>
      <c r="J74" s="245">
        <v>0</v>
      </c>
      <c r="K74" s="245">
        <v>0</v>
      </c>
      <c r="L74" s="245">
        <v>0</v>
      </c>
      <c r="M74" s="245">
        <v>0</v>
      </c>
      <c r="N74" s="245">
        <v>0</v>
      </c>
      <c r="O74" s="245">
        <v>0</v>
      </c>
      <c r="P74" s="245">
        <v>0</v>
      </c>
      <c r="Q74" s="245">
        <v>0</v>
      </c>
      <c r="R74" s="245">
        <v>0</v>
      </c>
      <c r="S74" s="245">
        <v>0</v>
      </c>
      <c r="T74" s="245">
        <v>0</v>
      </c>
      <c r="U74" s="245">
        <v>0</v>
      </c>
      <c r="V74" s="245">
        <v>0</v>
      </c>
      <c r="W74" s="245">
        <v>0</v>
      </c>
      <c r="X74" s="245">
        <v>0</v>
      </c>
      <c r="Y74" s="245">
        <v>0</v>
      </c>
      <c r="Z74" s="245">
        <v>0</v>
      </c>
      <c r="AA74" s="245">
        <v>0</v>
      </c>
      <c r="AB74" s="245">
        <v>0</v>
      </c>
      <c r="AC74" s="245">
        <v>0</v>
      </c>
      <c r="AD74" s="245">
        <v>0</v>
      </c>
      <c r="AE74" s="245">
        <v>0</v>
      </c>
      <c r="AF74" s="245">
        <v>0</v>
      </c>
      <c r="AG74" s="245">
        <v>0</v>
      </c>
      <c r="AH74" s="245">
        <v>0</v>
      </c>
      <c r="AI74" s="245">
        <v>0</v>
      </c>
      <c r="AJ74" s="245">
        <v>0</v>
      </c>
      <c r="AK74" s="245">
        <v>0</v>
      </c>
    </row>
    <row r="75" spans="1:37" s="49" customFormat="1" ht="39" thickBot="1" x14ac:dyDescent="0.25">
      <c r="A75" s="233">
        <f t="shared" si="45"/>
        <v>5.1499999999999968</v>
      </c>
      <c r="B75" s="232" t="s">
        <v>200</v>
      </c>
      <c r="C75" s="241" t="s">
        <v>199</v>
      </c>
      <c r="D75" s="241" t="s">
        <v>219</v>
      </c>
      <c r="E75" s="249"/>
      <c r="F75" s="237" t="s">
        <v>6</v>
      </c>
      <c r="G75" s="245">
        <v>0</v>
      </c>
      <c r="H75" s="245">
        <v>0</v>
      </c>
      <c r="I75" s="245">
        <v>0</v>
      </c>
      <c r="J75" s="245">
        <v>0</v>
      </c>
      <c r="K75" s="245">
        <v>0</v>
      </c>
      <c r="L75" s="245">
        <v>0</v>
      </c>
      <c r="M75" s="245">
        <v>0</v>
      </c>
      <c r="N75" s="245">
        <v>0</v>
      </c>
      <c r="O75" s="245">
        <v>0</v>
      </c>
      <c r="P75" s="245">
        <v>0</v>
      </c>
      <c r="Q75" s="245">
        <v>0</v>
      </c>
      <c r="R75" s="245">
        <v>0</v>
      </c>
      <c r="S75" s="245">
        <v>0</v>
      </c>
      <c r="T75" s="245">
        <v>0</v>
      </c>
      <c r="U75" s="245">
        <v>0</v>
      </c>
      <c r="V75" s="245">
        <v>0</v>
      </c>
      <c r="W75" s="245">
        <v>0</v>
      </c>
      <c r="X75" s="245">
        <v>0</v>
      </c>
      <c r="Y75" s="245">
        <v>0</v>
      </c>
      <c r="Z75" s="245">
        <v>0</v>
      </c>
      <c r="AA75" s="245">
        <v>0</v>
      </c>
      <c r="AB75" s="245">
        <v>0</v>
      </c>
      <c r="AC75" s="245">
        <v>0</v>
      </c>
      <c r="AD75" s="245">
        <v>0</v>
      </c>
      <c r="AE75" s="245">
        <v>0</v>
      </c>
      <c r="AF75" s="245">
        <v>0</v>
      </c>
      <c r="AG75" s="245">
        <v>0</v>
      </c>
      <c r="AH75" s="245">
        <v>0</v>
      </c>
      <c r="AI75" s="245">
        <v>0</v>
      </c>
      <c r="AJ75" s="245">
        <v>0</v>
      </c>
      <c r="AK75" s="245">
        <v>0</v>
      </c>
    </row>
    <row r="76" spans="1:37" s="49" customFormat="1" ht="13.5" thickBot="1" x14ac:dyDescent="0.25">
      <c r="A76" s="125"/>
      <c r="B76" s="28" t="s">
        <v>48</v>
      </c>
      <c r="C76" s="55"/>
      <c r="D76" s="55"/>
      <c r="E76" s="114"/>
      <c r="F76" s="63"/>
      <c r="G76" s="113">
        <f>SUM(G61:G75)</f>
        <v>0</v>
      </c>
      <c r="H76" s="291">
        <f t="shared" ref="H76:AK76" si="46">SUM(H61:H75)</f>
        <v>0</v>
      </c>
      <c r="I76" s="291">
        <f t="shared" si="46"/>
        <v>0</v>
      </c>
      <c r="J76" s="291">
        <f t="shared" si="46"/>
        <v>0</v>
      </c>
      <c r="K76" s="291">
        <f t="shared" si="46"/>
        <v>0</v>
      </c>
      <c r="L76" s="291">
        <f t="shared" si="46"/>
        <v>0</v>
      </c>
      <c r="M76" s="291">
        <f t="shared" si="46"/>
        <v>0</v>
      </c>
      <c r="N76" s="291">
        <f t="shared" si="46"/>
        <v>0</v>
      </c>
      <c r="O76" s="291">
        <f t="shared" si="46"/>
        <v>0</v>
      </c>
      <c r="P76" s="291">
        <f t="shared" si="46"/>
        <v>0</v>
      </c>
      <c r="Q76" s="291">
        <f t="shared" si="46"/>
        <v>0</v>
      </c>
      <c r="R76" s="291">
        <f t="shared" si="46"/>
        <v>0</v>
      </c>
      <c r="S76" s="291">
        <f t="shared" si="46"/>
        <v>0</v>
      </c>
      <c r="T76" s="291">
        <f t="shared" si="46"/>
        <v>0</v>
      </c>
      <c r="U76" s="291">
        <f t="shared" si="46"/>
        <v>0</v>
      </c>
      <c r="V76" s="291">
        <f t="shared" si="46"/>
        <v>0</v>
      </c>
      <c r="W76" s="291">
        <f t="shared" si="46"/>
        <v>0</v>
      </c>
      <c r="X76" s="291">
        <f t="shared" si="46"/>
        <v>0</v>
      </c>
      <c r="Y76" s="291">
        <f t="shared" si="46"/>
        <v>0</v>
      </c>
      <c r="Z76" s="291">
        <f t="shared" si="46"/>
        <v>0</v>
      </c>
      <c r="AA76" s="291">
        <f t="shared" si="46"/>
        <v>0</v>
      </c>
      <c r="AB76" s="291">
        <f t="shared" si="46"/>
        <v>0</v>
      </c>
      <c r="AC76" s="291">
        <f t="shared" si="46"/>
        <v>0</v>
      </c>
      <c r="AD76" s="291">
        <f t="shared" si="46"/>
        <v>0</v>
      </c>
      <c r="AE76" s="291">
        <f t="shared" si="46"/>
        <v>0</v>
      </c>
      <c r="AF76" s="291">
        <f t="shared" si="46"/>
        <v>0</v>
      </c>
      <c r="AG76" s="291">
        <f t="shared" si="46"/>
        <v>0</v>
      </c>
      <c r="AH76" s="291">
        <f t="shared" si="46"/>
        <v>0</v>
      </c>
      <c r="AI76" s="291">
        <f t="shared" si="46"/>
        <v>0</v>
      </c>
      <c r="AJ76" s="291">
        <f t="shared" si="46"/>
        <v>0</v>
      </c>
      <c r="AK76" s="291">
        <f t="shared" si="46"/>
        <v>0</v>
      </c>
    </row>
    <row r="77" spans="1:37" x14ac:dyDescent="0.2">
      <c r="A77" s="58"/>
      <c r="B77" s="21"/>
      <c r="C77" s="21"/>
      <c r="D77" s="59"/>
      <c r="E77" s="98"/>
      <c r="F77" s="98"/>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5"/>
    </row>
  </sheetData>
  <sheetProtection selectLockedCells="1"/>
  <dataValidations disablePrompts="1" count="1">
    <dataValidation type="list" allowBlank="1" showInputMessage="1" showErrorMessage="1" sqref="E82">
      <formula1>test_options</formula1>
    </dataValidation>
  </dataValidations>
  <pageMargins left="0.70866141732283472" right="0.70866141732283472" top="0.74803149606299213" bottom="0.74803149606299213" header="0.31496062992125984" footer="0.31496062992125984"/>
  <pageSetup paperSize="9" scale="26"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84"/>
  <sheetViews>
    <sheetView zoomScaleNormal="100" zoomScaleSheetLayoutView="40" workbookViewId="0">
      <pane ySplit="1" topLeftCell="A2" activePane="bottomLeft" state="frozen"/>
      <selection activeCell="C27" sqref="C27"/>
      <selection pane="bottomLeft" activeCell="C53" sqref="C53"/>
    </sheetView>
  </sheetViews>
  <sheetFormatPr defaultColWidth="9.140625" defaultRowHeight="12.75" x14ac:dyDescent="0.2"/>
  <cols>
    <col min="1" max="2" width="8.85546875" customWidth="1"/>
    <col min="3" max="3" width="29.5703125" customWidth="1"/>
    <col min="4" max="4" width="33.7109375" customWidth="1"/>
    <col min="5" max="5" width="9.140625" style="93"/>
    <col min="6" max="37" width="17.28515625" style="93" customWidth="1"/>
    <col min="38" max="16384" width="9.140625" style="2"/>
  </cols>
  <sheetData>
    <row r="1" spans="1:37" s="180" customFormat="1" ht="23.25" x14ac:dyDescent="0.35">
      <c r="A1" s="136" t="s">
        <v>124</v>
      </c>
      <c r="B1" s="137"/>
      <c r="C1" s="137"/>
      <c r="D1" s="137"/>
      <c r="E1" s="78"/>
      <c r="F1" s="78"/>
      <c r="G1" s="174" t="s">
        <v>18</v>
      </c>
      <c r="H1" s="174" t="s">
        <v>19</v>
      </c>
      <c r="I1" s="174" t="s">
        <v>20</v>
      </c>
      <c r="J1" s="174" t="s">
        <v>21</v>
      </c>
      <c r="K1" s="174" t="s">
        <v>22</v>
      </c>
      <c r="L1" s="174" t="s">
        <v>23</v>
      </c>
      <c r="M1" s="174" t="s">
        <v>24</v>
      </c>
      <c r="N1" s="174" t="s">
        <v>25</v>
      </c>
      <c r="O1" s="174" t="s">
        <v>26</v>
      </c>
      <c r="P1" s="174" t="s">
        <v>27</v>
      </c>
      <c r="Q1" s="174" t="s">
        <v>28</v>
      </c>
      <c r="R1" s="174" t="s">
        <v>29</v>
      </c>
      <c r="S1" s="174" t="s">
        <v>30</v>
      </c>
      <c r="T1" s="174" t="s">
        <v>31</v>
      </c>
      <c r="U1" s="174" t="s">
        <v>32</v>
      </c>
      <c r="V1" s="174" t="s">
        <v>33</v>
      </c>
      <c r="W1" s="174" t="s">
        <v>34</v>
      </c>
      <c r="X1" s="174" t="s">
        <v>35</v>
      </c>
      <c r="Y1" s="174" t="s">
        <v>36</v>
      </c>
      <c r="Z1" s="174" t="s">
        <v>103</v>
      </c>
      <c r="AA1" s="174" t="s">
        <v>104</v>
      </c>
      <c r="AB1" s="174" t="s">
        <v>105</v>
      </c>
      <c r="AC1" s="174" t="s">
        <v>106</v>
      </c>
      <c r="AD1" s="174" t="s">
        <v>107</v>
      </c>
      <c r="AE1" s="174" t="s">
        <v>108</v>
      </c>
      <c r="AF1" s="174" t="s">
        <v>109</v>
      </c>
      <c r="AG1" s="174" t="s">
        <v>110</v>
      </c>
      <c r="AH1" s="174" t="s">
        <v>111</v>
      </c>
      <c r="AI1" s="174" t="s">
        <v>112</v>
      </c>
      <c r="AJ1" s="174" t="s">
        <v>113</v>
      </c>
      <c r="AK1" s="174" t="s">
        <v>220</v>
      </c>
    </row>
    <row r="2" spans="1:37" ht="16.5" thickBot="1" x14ac:dyDescent="0.3">
      <c r="A2" s="19"/>
      <c r="B2" s="2"/>
      <c r="C2" s="2"/>
      <c r="D2" s="20" t="s">
        <v>47</v>
      </c>
      <c r="E2" s="80"/>
      <c r="F2" s="81" t="s">
        <v>93</v>
      </c>
      <c r="G2" s="98">
        <f>IF(analysis_start=2016,0,-1)</f>
        <v>-1</v>
      </c>
      <c r="H2" s="98">
        <f>IF(analysis_start=2017,0,G2+1)</f>
        <v>0</v>
      </c>
      <c r="I2" s="98">
        <f t="shared" ref="I2:AK2" si="0">H2+1</f>
        <v>1</v>
      </c>
      <c r="J2" s="98">
        <f t="shared" si="0"/>
        <v>2</v>
      </c>
      <c r="K2" s="98">
        <f t="shared" si="0"/>
        <v>3</v>
      </c>
      <c r="L2" s="98">
        <f t="shared" si="0"/>
        <v>4</v>
      </c>
      <c r="M2" s="98">
        <f t="shared" si="0"/>
        <v>5</v>
      </c>
      <c r="N2" s="98">
        <f t="shared" si="0"/>
        <v>6</v>
      </c>
      <c r="O2" s="98">
        <f t="shared" si="0"/>
        <v>7</v>
      </c>
      <c r="P2" s="98">
        <f t="shared" si="0"/>
        <v>8</v>
      </c>
      <c r="Q2" s="98">
        <f t="shared" si="0"/>
        <v>9</v>
      </c>
      <c r="R2" s="98">
        <f t="shared" si="0"/>
        <v>10</v>
      </c>
      <c r="S2" s="98">
        <f t="shared" si="0"/>
        <v>11</v>
      </c>
      <c r="T2" s="98">
        <f t="shared" si="0"/>
        <v>12</v>
      </c>
      <c r="U2" s="98">
        <f t="shared" si="0"/>
        <v>13</v>
      </c>
      <c r="V2" s="98">
        <f t="shared" si="0"/>
        <v>14</v>
      </c>
      <c r="W2" s="98">
        <f t="shared" si="0"/>
        <v>15</v>
      </c>
      <c r="X2" s="98">
        <f t="shared" si="0"/>
        <v>16</v>
      </c>
      <c r="Y2" s="98">
        <f t="shared" si="0"/>
        <v>17</v>
      </c>
      <c r="Z2" s="98">
        <f t="shared" si="0"/>
        <v>18</v>
      </c>
      <c r="AA2" s="98">
        <f t="shared" si="0"/>
        <v>19</v>
      </c>
      <c r="AB2" s="98">
        <f t="shared" si="0"/>
        <v>20</v>
      </c>
      <c r="AC2" s="98">
        <f t="shared" si="0"/>
        <v>21</v>
      </c>
      <c r="AD2" s="98">
        <f t="shared" si="0"/>
        <v>22</v>
      </c>
      <c r="AE2" s="98">
        <f t="shared" si="0"/>
        <v>23</v>
      </c>
      <c r="AF2" s="98">
        <f t="shared" si="0"/>
        <v>24</v>
      </c>
      <c r="AG2" s="98">
        <f t="shared" si="0"/>
        <v>25</v>
      </c>
      <c r="AH2" s="98">
        <f t="shared" si="0"/>
        <v>26</v>
      </c>
      <c r="AI2" s="98">
        <f t="shared" si="0"/>
        <v>27</v>
      </c>
      <c r="AJ2" s="98">
        <f t="shared" si="0"/>
        <v>28</v>
      </c>
      <c r="AK2" s="98">
        <f t="shared" si="0"/>
        <v>29</v>
      </c>
    </row>
    <row r="3" spans="1:37" ht="24" thickBot="1" x14ac:dyDescent="0.3">
      <c r="A3" s="37" t="s">
        <v>77</v>
      </c>
      <c r="B3" s="25"/>
      <c r="C3" s="25"/>
      <c r="D3" s="40"/>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3"/>
    </row>
    <row r="4" spans="1:37" s="34" customFormat="1" ht="13.5" thickBot="1" x14ac:dyDescent="0.25">
      <c r="A4" s="30">
        <v>7</v>
      </c>
      <c r="B4" s="31" t="s">
        <v>69</v>
      </c>
      <c r="C4" s="31"/>
      <c r="D4" s="32"/>
      <c r="E4" s="78"/>
      <c r="F4" s="84"/>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row>
    <row r="5" spans="1:37" x14ac:dyDescent="0.2">
      <c r="A5" s="120">
        <f>A4+0.01</f>
        <v>7.01</v>
      </c>
      <c r="B5" s="48" t="s">
        <v>70</v>
      </c>
      <c r="C5" s="65"/>
      <c r="D5" s="286" t="s">
        <v>176</v>
      </c>
      <c r="E5" s="76" t="s">
        <v>72</v>
      </c>
      <c r="F5" s="86">
        <f>SUM(G5:AK5)</f>
        <v>0</v>
      </c>
      <c r="G5" s="94">
        <v>0</v>
      </c>
      <c r="H5" s="94">
        <v>0</v>
      </c>
      <c r="I5" s="94">
        <v>0</v>
      </c>
      <c r="J5" s="94">
        <v>0</v>
      </c>
      <c r="K5" s="94">
        <v>0</v>
      </c>
      <c r="L5" s="94">
        <v>0</v>
      </c>
      <c r="M5" s="94">
        <v>0</v>
      </c>
      <c r="N5" s="94">
        <v>0</v>
      </c>
      <c r="O5" s="94">
        <v>0</v>
      </c>
      <c r="P5" s="94">
        <v>0</v>
      </c>
      <c r="Q5" s="94">
        <v>0</v>
      </c>
      <c r="R5" s="94">
        <v>0</v>
      </c>
      <c r="S5" s="94">
        <v>0</v>
      </c>
      <c r="T5" s="94">
        <v>0</v>
      </c>
      <c r="U5" s="94">
        <v>0</v>
      </c>
      <c r="V5" s="94">
        <v>0</v>
      </c>
      <c r="W5" s="94">
        <v>0</v>
      </c>
      <c r="X5" s="94">
        <v>0</v>
      </c>
      <c r="Y5" s="94">
        <v>0</v>
      </c>
      <c r="Z5" s="94">
        <v>0</v>
      </c>
      <c r="AA5" s="94">
        <v>0</v>
      </c>
      <c r="AB5" s="94">
        <v>0</v>
      </c>
      <c r="AC5" s="94">
        <v>0</v>
      </c>
      <c r="AD5" s="94">
        <v>0</v>
      </c>
      <c r="AE5" s="94">
        <v>0</v>
      </c>
      <c r="AF5" s="94">
        <v>0</v>
      </c>
      <c r="AG5" s="94">
        <v>0</v>
      </c>
      <c r="AH5" s="94">
        <v>0</v>
      </c>
      <c r="AI5" s="94">
        <v>0</v>
      </c>
      <c r="AJ5" s="94">
        <v>0</v>
      </c>
      <c r="AK5" s="94">
        <v>0</v>
      </c>
    </row>
    <row r="6" spans="1:37" x14ac:dyDescent="0.2">
      <c r="A6" s="120">
        <f t="shared" ref="A6:A14" si="1">A5+0.01</f>
        <v>7.02</v>
      </c>
      <c r="B6" s="48" t="s">
        <v>71</v>
      </c>
      <c r="C6" s="65"/>
      <c r="D6" s="256" t="s">
        <v>176</v>
      </c>
      <c r="E6" s="76" t="s">
        <v>72</v>
      </c>
      <c r="F6" s="88">
        <f t="shared" ref="F6:F14" si="2">SUM(G6:AK6)</f>
        <v>0</v>
      </c>
      <c r="G6" s="94">
        <v>0</v>
      </c>
      <c r="H6" s="94">
        <v>0</v>
      </c>
      <c r="I6" s="94">
        <v>0</v>
      </c>
      <c r="J6" s="94">
        <v>0</v>
      </c>
      <c r="K6" s="94">
        <v>0</v>
      </c>
      <c r="L6" s="94">
        <v>0</v>
      </c>
      <c r="M6" s="94">
        <v>0</v>
      </c>
      <c r="N6" s="94">
        <v>0</v>
      </c>
      <c r="O6" s="94">
        <v>0</v>
      </c>
      <c r="P6" s="94">
        <v>0</v>
      </c>
      <c r="Q6" s="94">
        <v>0</v>
      </c>
      <c r="R6" s="94">
        <v>0</v>
      </c>
      <c r="S6" s="94">
        <v>0</v>
      </c>
      <c r="T6" s="94">
        <v>0</v>
      </c>
      <c r="U6" s="94">
        <v>0</v>
      </c>
      <c r="V6" s="94">
        <v>0</v>
      </c>
      <c r="W6" s="94">
        <v>0</v>
      </c>
      <c r="X6" s="94">
        <v>0</v>
      </c>
      <c r="Y6" s="94">
        <v>0</v>
      </c>
      <c r="Z6" s="94">
        <v>0</v>
      </c>
      <c r="AA6" s="94">
        <v>0</v>
      </c>
      <c r="AB6" s="94">
        <v>0</v>
      </c>
      <c r="AC6" s="94">
        <v>0</v>
      </c>
      <c r="AD6" s="94">
        <v>0</v>
      </c>
      <c r="AE6" s="94">
        <v>0</v>
      </c>
      <c r="AF6" s="94">
        <v>0</v>
      </c>
      <c r="AG6" s="94">
        <v>0</v>
      </c>
      <c r="AH6" s="94">
        <v>0</v>
      </c>
      <c r="AI6" s="94">
        <v>0</v>
      </c>
      <c r="AJ6" s="94">
        <v>0</v>
      </c>
      <c r="AK6" s="94">
        <v>0</v>
      </c>
    </row>
    <row r="7" spans="1:37" x14ac:dyDescent="0.2">
      <c r="A7" s="120">
        <f t="shared" si="1"/>
        <v>7.0299999999999994</v>
      </c>
      <c r="B7" s="48" t="s">
        <v>73</v>
      </c>
      <c r="C7" s="65"/>
      <c r="D7" s="256" t="s">
        <v>176</v>
      </c>
      <c r="E7" s="76" t="s">
        <v>72</v>
      </c>
      <c r="F7" s="88">
        <f t="shared" si="2"/>
        <v>0</v>
      </c>
      <c r="G7" s="94">
        <v>0</v>
      </c>
      <c r="H7" s="94">
        <v>0</v>
      </c>
      <c r="I7" s="94">
        <v>0</v>
      </c>
      <c r="J7" s="94">
        <v>0</v>
      </c>
      <c r="K7" s="94">
        <v>0</v>
      </c>
      <c r="L7" s="94">
        <v>0</v>
      </c>
      <c r="M7" s="94">
        <v>0</v>
      </c>
      <c r="N7" s="94">
        <v>0</v>
      </c>
      <c r="O7" s="94">
        <v>0</v>
      </c>
      <c r="P7" s="94">
        <v>0</v>
      </c>
      <c r="Q7" s="94">
        <v>0</v>
      </c>
      <c r="R7" s="94">
        <v>0</v>
      </c>
      <c r="S7" s="94">
        <v>0</v>
      </c>
      <c r="T7" s="94">
        <v>0</v>
      </c>
      <c r="U7" s="94">
        <v>0</v>
      </c>
      <c r="V7" s="94">
        <v>0</v>
      </c>
      <c r="W7" s="94">
        <v>0</v>
      </c>
      <c r="X7" s="94">
        <v>0</v>
      </c>
      <c r="Y7" s="94">
        <v>0</v>
      </c>
      <c r="Z7" s="94">
        <v>0</v>
      </c>
      <c r="AA7" s="94">
        <v>0</v>
      </c>
      <c r="AB7" s="94">
        <v>0</v>
      </c>
      <c r="AC7" s="94">
        <v>0</v>
      </c>
      <c r="AD7" s="94">
        <v>0</v>
      </c>
      <c r="AE7" s="94">
        <v>0</v>
      </c>
      <c r="AF7" s="94">
        <v>0</v>
      </c>
      <c r="AG7" s="94">
        <v>0</v>
      </c>
      <c r="AH7" s="94">
        <v>0</v>
      </c>
      <c r="AI7" s="94">
        <v>0</v>
      </c>
      <c r="AJ7" s="94">
        <v>0</v>
      </c>
      <c r="AK7" s="94">
        <v>0</v>
      </c>
    </row>
    <row r="8" spans="1:37" x14ac:dyDescent="0.2">
      <c r="A8" s="120">
        <f t="shared" si="1"/>
        <v>7.0399999999999991</v>
      </c>
      <c r="B8" s="48" t="s">
        <v>74</v>
      </c>
      <c r="C8" s="65"/>
      <c r="D8" s="256" t="s">
        <v>176</v>
      </c>
      <c r="E8" s="76" t="s">
        <v>72</v>
      </c>
      <c r="F8" s="88">
        <f t="shared" si="2"/>
        <v>0</v>
      </c>
      <c r="G8" s="94">
        <v>0</v>
      </c>
      <c r="H8" s="94">
        <v>0</v>
      </c>
      <c r="I8" s="94">
        <v>0</v>
      </c>
      <c r="J8" s="94">
        <v>0</v>
      </c>
      <c r="K8" s="94">
        <v>0</v>
      </c>
      <c r="L8" s="94">
        <v>0</v>
      </c>
      <c r="M8" s="94">
        <v>0</v>
      </c>
      <c r="N8" s="94">
        <v>0</v>
      </c>
      <c r="O8" s="94">
        <v>0</v>
      </c>
      <c r="P8" s="94">
        <v>0</v>
      </c>
      <c r="Q8" s="94">
        <v>0</v>
      </c>
      <c r="R8" s="94">
        <v>0</v>
      </c>
      <c r="S8" s="94">
        <v>0</v>
      </c>
      <c r="T8" s="94">
        <v>0</v>
      </c>
      <c r="U8" s="94">
        <v>0</v>
      </c>
      <c r="V8" s="94">
        <v>0</v>
      </c>
      <c r="W8" s="94">
        <v>0</v>
      </c>
      <c r="X8" s="94">
        <v>0</v>
      </c>
      <c r="Y8" s="94">
        <v>0</v>
      </c>
      <c r="Z8" s="94">
        <v>0</v>
      </c>
      <c r="AA8" s="94">
        <v>0</v>
      </c>
      <c r="AB8" s="94">
        <v>0</v>
      </c>
      <c r="AC8" s="94">
        <v>0</v>
      </c>
      <c r="AD8" s="94">
        <v>0</v>
      </c>
      <c r="AE8" s="94">
        <v>0</v>
      </c>
      <c r="AF8" s="94">
        <v>0</v>
      </c>
      <c r="AG8" s="94">
        <v>0</v>
      </c>
      <c r="AH8" s="94">
        <v>0</v>
      </c>
      <c r="AI8" s="94">
        <v>0</v>
      </c>
      <c r="AJ8" s="94">
        <v>0</v>
      </c>
      <c r="AK8" s="94">
        <v>0</v>
      </c>
    </row>
    <row r="9" spans="1:37" x14ac:dyDescent="0.2">
      <c r="A9" s="248">
        <f t="shared" si="1"/>
        <v>7.0499999999999989</v>
      </c>
      <c r="B9" s="48" t="s">
        <v>76</v>
      </c>
      <c r="C9" s="65"/>
      <c r="D9" s="256" t="s">
        <v>176</v>
      </c>
      <c r="E9" s="76" t="s">
        <v>72</v>
      </c>
      <c r="F9" s="88">
        <f t="shared" si="2"/>
        <v>0</v>
      </c>
      <c r="G9" s="94">
        <v>0</v>
      </c>
      <c r="H9" s="94">
        <v>0</v>
      </c>
      <c r="I9" s="94">
        <v>0</v>
      </c>
      <c r="J9" s="94">
        <v>0</v>
      </c>
      <c r="K9" s="94">
        <v>0</v>
      </c>
      <c r="L9" s="94">
        <v>0</v>
      </c>
      <c r="M9" s="94">
        <v>0</v>
      </c>
      <c r="N9" s="94">
        <v>0</v>
      </c>
      <c r="O9" s="94">
        <v>0</v>
      </c>
      <c r="P9" s="94">
        <v>0</v>
      </c>
      <c r="Q9" s="94">
        <v>0</v>
      </c>
      <c r="R9" s="94">
        <v>0</v>
      </c>
      <c r="S9" s="94">
        <v>0</v>
      </c>
      <c r="T9" s="94">
        <v>0</v>
      </c>
      <c r="U9" s="94">
        <v>0</v>
      </c>
      <c r="V9" s="94">
        <v>0</v>
      </c>
      <c r="W9" s="94">
        <v>0</v>
      </c>
      <c r="X9" s="94">
        <v>0</v>
      </c>
      <c r="Y9" s="94">
        <v>0</v>
      </c>
      <c r="Z9" s="94">
        <v>0</v>
      </c>
      <c r="AA9" s="94">
        <v>0</v>
      </c>
      <c r="AB9" s="94">
        <v>0</v>
      </c>
      <c r="AC9" s="94">
        <v>0</v>
      </c>
      <c r="AD9" s="94">
        <v>0</v>
      </c>
      <c r="AE9" s="94">
        <v>0</v>
      </c>
      <c r="AF9" s="94">
        <v>0</v>
      </c>
      <c r="AG9" s="94">
        <v>0</v>
      </c>
      <c r="AH9" s="94">
        <v>0</v>
      </c>
      <c r="AI9" s="94">
        <v>0</v>
      </c>
      <c r="AJ9" s="94">
        <v>0</v>
      </c>
      <c r="AK9" s="94">
        <v>0</v>
      </c>
    </row>
    <row r="10" spans="1:37" s="234" customFormat="1" x14ac:dyDescent="0.2">
      <c r="A10" s="248">
        <f t="shared" si="1"/>
        <v>7.0599999999999987</v>
      </c>
      <c r="B10" s="235" t="s">
        <v>9</v>
      </c>
      <c r="C10" s="238"/>
      <c r="D10" s="256" t="s">
        <v>176</v>
      </c>
      <c r="E10" s="242" t="s">
        <v>72</v>
      </c>
      <c r="F10" s="243">
        <f t="shared" ref="F10:F12" si="3">SUM(G10:AK10)</f>
        <v>0</v>
      </c>
      <c r="G10" s="244">
        <v>0</v>
      </c>
      <c r="H10" s="244">
        <v>0</v>
      </c>
      <c r="I10" s="244">
        <v>0</v>
      </c>
      <c r="J10" s="244">
        <v>0</v>
      </c>
      <c r="K10" s="244">
        <v>0</v>
      </c>
      <c r="L10" s="244">
        <v>0</v>
      </c>
      <c r="M10" s="244">
        <v>0</v>
      </c>
      <c r="N10" s="244">
        <v>0</v>
      </c>
      <c r="O10" s="244">
        <v>0</v>
      </c>
      <c r="P10" s="244">
        <v>0</v>
      </c>
      <c r="Q10" s="244">
        <v>0</v>
      </c>
      <c r="R10" s="244">
        <v>0</v>
      </c>
      <c r="S10" s="244">
        <v>0</v>
      </c>
      <c r="T10" s="244">
        <v>0</v>
      </c>
      <c r="U10" s="244">
        <v>0</v>
      </c>
      <c r="V10" s="244">
        <v>0</v>
      </c>
      <c r="W10" s="244">
        <v>0</v>
      </c>
      <c r="X10" s="244">
        <v>0</v>
      </c>
      <c r="Y10" s="244">
        <v>0</v>
      </c>
      <c r="Z10" s="244">
        <v>0</v>
      </c>
      <c r="AA10" s="244">
        <v>0</v>
      </c>
      <c r="AB10" s="244">
        <v>0</v>
      </c>
      <c r="AC10" s="244">
        <v>0</v>
      </c>
      <c r="AD10" s="244">
        <v>0</v>
      </c>
      <c r="AE10" s="244">
        <v>0</v>
      </c>
      <c r="AF10" s="244">
        <v>0</v>
      </c>
      <c r="AG10" s="244">
        <v>0</v>
      </c>
      <c r="AH10" s="244">
        <v>0</v>
      </c>
      <c r="AI10" s="244">
        <v>0</v>
      </c>
      <c r="AJ10" s="244">
        <v>0</v>
      </c>
      <c r="AK10" s="244">
        <v>0</v>
      </c>
    </row>
    <row r="11" spans="1:37" s="234" customFormat="1" x14ac:dyDescent="0.2">
      <c r="A11" s="248">
        <f t="shared" si="1"/>
        <v>7.0699999999999985</v>
      </c>
      <c r="B11" s="235" t="s">
        <v>9</v>
      </c>
      <c r="C11" s="238"/>
      <c r="D11" s="256" t="s">
        <v>176</v>
      </c>
      <c r="E11" s="242" t="s">
        <v>72</v>
      </c>
      <c r="F11" s="243">
        <f t="shared" si="3"/>
        <v>0</v>
      </c>
      <c r="G11" s="244">
        <v>0</v>
      </c>
      <c r="H11" s="244">
        <v>0</v>
      </c>
      <c r="I11" s="244">
        <v>0</v>
      </c>
      <c r="J11" s="244">
        <v>0</v>
      </c>
      <c r="K11" s="244">
        <v>0</v>
      </c>
      <c r="L11" s="244">
        <v>0</v>
      </c>
      <c r="M11" s="244">
        <v>0</v>
      </c>
      <c r="N11" s="244">
        <v>0</v>
      </c>
      <c r="O11" s="244">
        <v>0</v>
      </c>
      <c r="P11" s="244">
        <v>0</v>
      </c>
      <c r="Q11" s="244">
        <v>0</v>
      </c>
      <c r="R11" s="244">
        <v>0</v>
      </c>
      <c r="S11" s="244">
        <v>0</v>
      </c>
      <c r="T11" s="244">
        <v>0</v>
      </c>
      <c r="U11" s="244">
        <v>0</v>
      </c>
      <c r="V11" s="244">
        <v>0</v>
      </c>
      <c r="W11" s="244">
        <v>0</v>
      </c>
      <c r="X11" s="244">
        <v>0</v>
      </c>
      <c r="Y11" s="244">
        <v>0</v>
      </c>
      <c r="Z11" s="244">
        <v>0</v>
      </c>
      <c r="AA11" s="244">
        <v>0</v>
      </c>
      <c r="AB11" s="244">
        <v>0</v>
      </c>
      <c r="AC11" s="244">
        <v>0</v>
      </c>
      <c r="AD11" s="244">
        <v>0</v>
      </c>
      <c r="AE11" s="244">
        <v>0</v>
      </c>
      <c r="AF11" s="244">
        <v>0</v>
      </c>
      <c r="AG11" s="244">
        <v>0</v>
      </c>
      <c r="AH11" s="244">
        <v>0</v>
      </c>
      <c r="AI11" s="244">
        <v>0</v>
      </c>
      <c r="AJ11" s="244">
        <v>0</v>
      </c>
      <c r="AK11" s="244">
        <v>0</v>
      </c>
    </row>
    <row r="12" spans="1:37" s="234" customFormat="1" x14ac:dyDescent="0.2">
      <c r="A12" s="248">
        <f t="shared" si="1"/>
        <v>7.0799999999999983</v>
      </c>
      <c r="B12" s="235" t="s">
        <v>9</v>
      </c>
      <c r="C12" s="238"/>
      <c r="D12" s="256" t="s">
        <v>176</v>
      </c>
      <c r="E12" s="242" t="s">
        <v>72</v>
      </c>
      <c r="F12" s="243">
        <f t="shared" si="3"/>
        <v>0</v>
      </c>
      <c r="G12" s="244">
        <v>0</v>
      </c>
      <c r="H12" s="244">
        <v>0</v>
      </c>
      <c r="I12" s="244">
        <v>0</v>
      </c>
      <c r="J12" s="244">
        <v>0</v>
      </c>
      <c r="K12" s="244">
        <v>0</v>
      </c>
      <c r="L12" s="244">
        <v>0</v>
      </c>
      <c r="M12" s="244">
        <v>0</v>
      </c>
      <c r="N12" s="244">
        <v>0</v>
      </c>
      <c r="O12" s="244">
        <v>0</v>
      </c>
      <c r="P12" s="244">
        <v>0</v>
      </c>
      <c r="Q12" s="244">
        <v>0</v>
      </c>
      <c r="R12" s="244">
        <v>0</v>
      </c>
      <c r="S12" s="244">
        <v>0</v>
      </c>
      <c r="T12" s="244">
        <v>0</v>
      </c>
      <c r="U12" s="244">
        <v>0</v>
      </c>
      <c r="V12" s="244">
        <v>0</v>
      </c>
      <c r="W12" s="244">
        <v>0</v>
      </c>
      <c r="X12" s="244">
        <v>0</v>
      </c>
      <c r="Y12" s="244">
        <v>0</v>
      </c>
      <c r="Z12" s="244">
        <v>0</v>
      </c>
      <c r="AA12" s="244">
        <v>0</v>
      </c>
      <c r="AB12" s="244">
        <v>0</v>
      </c>
      <c r="AC12" s="244">
        <v>0</v>
      </c>
      <c r="AD12" s="244">
        <v>0</v>
      </c>
      <c r="AE12" s="244">
        <v>0</v>
      </c>
      <c r="AF12" s="244">
        <v>0</v>
      </c>
      <c r="AG12" s="244">
        <v>0</v>
      </c>
      <c r="AH12" s="244">
        <v>0</v>
      </c>
      <c r="AI12" s="244">
        <v>0</v>
      </c>
      <c r="AJ12" s="244">
        <v>0</v>
      </c>
      <c r="AK12" s="244">
        <v>0</v>
      </c>
    </row>
    <row r="13" spans="1:37" x14ac:dyDescent="0.2">
      <c r="A13" s="248">
        <f t="shared" si="1"/>
        <v>7.0899999999999981</v>
      </c>
      <c r="B13" s="48" t="s">
        <v>9</v>
      </c>
      <c r="C13" s="65"/>
      <c r="D13" s="256" t="s">
        <v>176</v>
      </c>
      <c r="E13" s="76" t="s">
        <v>72</v>
      </c>
      <c r="F13" s="88">
        <f t="shared" ref="F13" si="4">SUM(G13:AK13)</f>
        <v>0</v>
      </c>
      <c r="G13" s="94">
        <v>0</v>
      </c>
      <c r="H13" s="94">
        <v>0</v>
      </c>
      <c r="I13" s="94">
        <v>0</v>
      </c>
      <c r="J13" s="94">
        <v>0</v>
      </c>
      <c r="K13" s="94">
        <v>0</v>
      </c>
      <c r="L13" s="94">
        <v>0</v>
      </c>
      <c r="M13" s="94">
        <v>0</v>
      </c>
      <c r="N13" s="94">
        <v>0</v>
      </c>
      <c r="O13" s="94">
        <v>0</v>
      </c>
      <c r="P13" s="94">
        <v>0</v>
      </c>
      <c r="Q13" s="94">
        <v>0</v>
      </c>
      <c r="R13" s="94">
        <v>0</v>
      </c>
      <c r="S13" s="94">
        <v>0</v>
      </c>
      <c r="T13" s="94">
        <v>0</v>
      </c>
      <c r="U13" s="94">
        <v>0</v>
      </c>
      <c r="V13" s="94">
        <v>0</v>
      </c>
      <c r="W13" s="94">
        <v>0</v>
      </c>
      <c r="X13" s="94">
        <v>0</v>
      </c>
      <c r="Y13" s="94">
        <v>0</v>
      </c>
      <c r="Z13" s="94">
        <v>0</v>
      </c>
      <c r="AA13" s="94">
        <v>0</v>
      </c>
      <c r="AB13" s="94">
        <v>0</v>
      </c>
      <c r="AC13" s="94">
        <v>0</v>
      </c>
      <c r="AD13" s="94">
        <v>0</v>
      </c>
      <c r="AE13" s="94">
        <v>0</v>
      </c>
      <c r="AF13" s="94">
        <v>0</v>
      </c>
      <c r="AG13" s="94">
        <v>0</v>
      </c>
      <c r="AH13" s="94">
        <v>0</v>
      </c>
      <c r="AI13" s="94">
        <v>0</v>
      </c>
      <c r="AJ13" s="94">
        <v>0</v>
      </c>
      <c r="AK13" s="94">
        <v>0</v>
      </c>
    </row>
    <row r="14" spans="1:37" ht="13.5" thickBot="1" x14ac:dyDescent="0.25">
      <c r="A14" s="248">
        <f t="shared" si="1"/>
        <v>7.0999999999999979</v>
      </c>
      <c r="B14" s="48" t="s">
        <v>41</v>
      </c>
      <c r="C14" s="121"/>
      <c r="D14" s="256" t="s">
        <v>176</v>
      </c>
      <c r="E14" s="76" t="s">
        <v>72</v>
      </c>
      <c r="F14" s="88">
        <f t="shared" si="2"/>
        <v>0</v>
      </c>
      <c r="G14" s="94">
        <v>0</v>
      </c>
      <c r="H14" s="94">
        <v>0</v>
      </c>
      <c r="I14" s="94">
        <v>0</v>
      </c>
      <c r="J14" s="94">
        <v>0</v>
      </c>
      <c r="K14" s="94">
        <v>0</v>
      </c>
      <c r="L14" s="94">
        <v>0</v>
      </c>
      <c r="M14" s="94">
        <v>0</v>
      </c>
      <c r="N14" s="94">
        <v>0</v>
      </c>
      <c r="O14" s="94">
        <v>0</v>
      </c>
      <c r="P14" s="94">
        <v>0</v>
      </c>
      <c r="Q14" s="94">
        <v>0</v>
      </c>
      <c r="R14" s="94">
        <v>0</v>
      </c>
      <c r="S14" s="94">
        <v>0</v>
      </c>
      <c r="T14" s="94">
        <v>0</v>
      </c>
      <c r="U14" s="94">
        <v>0</v>
      </c>
      <c r="V14" s="94">
        <v>0</v>
      </c>
      <c r="W14" s="94">
        <v>0</v>
      </c>
      <c r="X14" s="94">
        <v>0</v>
      </c>
      <c r="Y14" s="94">
        <v>0</v>
      </c>
      <c r="Z14" s="94">
        <v>0</v>
      </c>
      <c r="AA14" s="94">
        <v>0</v>
      </c>
      <c r="AB14" s="94">
        <v>0</v>
      </c>
      <c r="AC14" s="94">
        <v>0</v>
      </c>
      <c r="AD14" s="94">
        <v>0</v>
      </c>
      <c r="AE14" s="94">
        <v>0</v>
      </c>
      <c r="AF14" s="94">
        <v>0</v>
      </c>
      <c r="AG14" s="94">
        <v>0</v>
      </c>
      <c r="AH14" s="94">
        <v>0</v>
      </c>
      <c r="AI14" s="94">
        <v>0</v>
      </c>
      <c r="AJ14" s="94">
        <v>0</v>
      </c>
      <c r="AK14" s="94">
        <v>0</v>
      </c>
    </row>
    <row r="15" spans="1:37" ht="15.75" thickBot="1" x14ac:dyDescent="0.25">
      <c r="A15" s="65"/>
      <c r="B15" s="28" t="s">
        <v>87</v>
      </c>
      <c r="C15" s="29"/>
      <c r="D15" s="29"/>
      <c r="E15" s="79" t="s">
        <v>72</v>
      </c>
      <c r="F15" s="89">
        <f>SUM(G15:AK15)</f>
        <v>0</v>
      </c>
      <c r="G15" s="90">
        <f t="shared" ref="G15:AK15" si="5">SUM(G5:G14)</f>
        <v>0</v>
      </c>
      <c r="H15" s="90">
        <f t="shared" si="5"/>
        <v>0</v>
      </c>
      <c r="I15" s="90">
        <f t="shared" si="5"/>
        <v>0</v>
      </c>
      <c r="J15" s="90">
        <f t="shared" si="5"/>
        <v>0</v>
      </c>
      <c r="K15" s="90">
        <f t="shared" si="5"/>
        <v>0</v>
      </c>
      <c r="L15" s="90">
        <f t="shared" si="5"/>
        <v>0</v>
      </c>
      <c r="M15" s="90">
        <f t="shared" si="5"/>
        <v>0</v>
      </c>
      <c r="N15" s="90">
        <f t="shared" si="5"/>
        <v>0</v>
      </c>
      <c r="O15" s="90">
        <f t="shared" si="5"/>
        <v>0</v>
      </c>
      <c r="P15" s="90">
        <f t="shared" si="5"/>
        <v>0</v>
      </c>
      <c r="Q15" s="90">
        <f t="shared" si="5"/>
        <v>0</v>
      </c>
      <c r="R15" s="90">
        <f t="shared" si="5"/>
        <v>0</v>
      </c>
      <c r="S15" s="90">
        <f t="shared" si="5"/>
        <v>0</v>
      </c>
      <c r="T15" s="90">
        <f t="shared" si="5"/>
        <v>0</v>
      </c>
      <c r="U15" s="90">
        <f t="shared" si="5"/>
        <v>0</v>
      </c>
      <c r="V15" s="90">
        <f t="shared" si="5"/>
        <v>0</v>
      </c>
      <c r="W15" s="90">
        <f t="shared" si="5"/>
        <v>0</v>
      </c>
      <c r="X15" s="90">
        <f t="shared" si="5"/>
        <v>0</v>
      </c>
      <c r="Y15" s="90">
        <f t="shared" si="5"/>
        <v>0</v>
      </c>
      <c r="Z15" s="90">
        <f t="shared" si="5"/>
        <v>0</v>
      </c>
      <c r="AA15" s="90">
        <f t="shared" si="5"/>
        <v>0</v>
      </c>
      <c r="AB15" s="90">
        <f t="shared" si="5"/>
        <v>0</v>
      </c>
      <c r="AC15" s="90">
        <f t="shared" si="5"/>
        <v>0</v>
      </c>
      <c r="AD15" s="90">
        <f t="shared" si="5"/>
        <v>0</v>
      </c>
      <c r="AE15" s="90">
        <f t="shared" si="5"/>
        <v>0</v>
      </c>
      <c r="AF15" s="90">
        <f t="shared" si="5"/>
        <v>0</v>
      </c>
      <c r="AG15" s="90">
        <f t="shared" si="5"/>
        <v>0</v>
      </c>
      <c r="AH15" s="90">
        <f t="shared" si="5"/>
        <v>0</v>
      </c>
      <c r="AI15" s="90">
        <f t="shared" si="5"/>
        <v>0</v>
      </c>
      <c r="AJ15" s="90">
        <f t="shared" si="5"/>
        <v>0</v>
      </c>
      <c r="AK15" s="90">
        <f t="shared" si="5"/>
        <v>0</v>
      </c>
    </row>
    <row r="16" spans="1:37" ht="15" x14ac:dyDescent="0.2">
      <c r="A16" s="1"/>
      <c r="B16" s="41"/>
      <c r="C16" s="26"/>
      <c r="D16" s="26"/>
      <c r="E16" s="91"/>
      <c r="F16" s="91"/>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row>
    <row r="17" spans="1:37" s="34" customFormat="1" ht="13.5" thickBot="1" x14ac:dyDescent="0.25">
      <c r="A17" s="30">
        <v>8</v>
      </c>
      <c r="B17" s="31" t="s">
        <v>75</v>
      </c>
      <c r="C17" s="31"/>
      <c r="D17" s="32"/>
      <c r="E17" s="78"/>
      <c r="F17" s="78"/>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row>
    <row r="18" spans="1:37" x14ac:dyDescent="0.2">
      <c r="A18" s="120">
        <f>A17+0.01</f>
        <v>8.01</v>
      </c>
      <c r="B18" s="48" t="s">
        <v>70</v>
      </c>
      <c r="C18" s="65"/>
      <c r="D18" s="261" t="s">
        <v>176</v>
      </c>
      <c r="E18" s="76" t="s">
        <v>72</v>
      </c>
      <c r="F18" s="86">
        <f>SUM(G18:AK18)</f>
        <v>0</v>
      </c>
      <c r="G18" s="94">
        <v>0</v>
      </c>
      <c r="H18" s="94">
        <v>0</v>
      </c>
      <c r="I18" s="94">
        <v>0</v>
      </c>
      <c r="J18" s="94">
        <v>0</v>
      </c>
      <c r="K18" s="94">
        <v>0</v>
      </c>
      <c r="L18" s="94">
        <v>0</v>
      </c>
      <c r="M18" s="94">
        <v>0</v>
      </c>
      <c r="N18" s="94">
        <v>0</v>
      </c>
      <c r="O18" s="94">
        <v>0</v>
      </c>
      <c r="P18" s="94">
        <v>0</v>
      </c>
      <c r="Q18" s="94">
        <v>0</v>
      </c>
      <c r="R18" s="94">
        <v>0</v>
      </c>
      <c r="S18" s="94">
        <v>0</v>
      </c>
      <c r="T18" s="94">
        <v>0</v>
      </c>
      <c r="U18" s="94">
        <v>0</v>
      </c>
      <c r="V18" s="94">
        <v>0</v>
      </c>
      <c r="W18" s="94">
        <v>0</v>
      </c>
      <c r="X18" s="94">
        <v>0</v>
      </c>
      <c r="Y18" s="94">
        <v>0</v>
      </c>
      <c r="Z18" s="94">
        <v>0</v>
      </c>
      <c r="AA18" s="94">
        <v>0</v>
      </c>
      <c r="AB18" s="94">
        <v>0</v>
      </c>
      <c r="AC18" s="94">
        <v>0</v>
      </c>
      <c r="AD18" s="94">
        <v>0</v>
      </c>
      <c r="AE18" s="94">
        <v>0</v>
      </c>
      <c r="AF18" s="94">
        <v>0</v>
      </c>
      <c r="AG18" s="94">
        <v>0</v>
      </c>
      <c r="AH18" s="94">
        <v>0</v>
      </c>
      <c r="AI18" s="94">
        <v>0</v>
      </c>
      <c r="AJ18" s="94">
        <v>0</v>
      </c>
      <c r="AK18" s="94">
        <v>0</v>
      </c>
    </row>
    <row r="19" spans="1:37" x14ac:dyDescent="0.2">
      <c r="A19" s="120">
        <f t="shared" ref="A19:A27" si="6">A18+0.01</f>
        <v>8.02</v>
      </c>
      <c r="B19" s="48" t="s">
        <v>71</v>
      </c>
      <c r="C19" s="65"/>
      <c r="D19" s="262" t="s">
        <v>176</v>
      </c>
      <c r="E19" s="76" t="s">
        <v>72</v>
      </c>
      <c r="F19" s="88">
        <f t="shared" ref="F19:F27" si="7">SUM(G19:AK19)</f>
        <v>0</v>
      </c>
      <c r="G19" s="94">
        <v>0</v>
      </c>
      <c r="H19" s="94">
        <v>0</v>
      </c>
      <c r="I19" s="94">
        <v>0</v>
      </c>
      <c r="J19" s="94">
        <v>0</v>
      </c>
      <c r="K19" s="94">
        <v>0</v>
      </c>
      <c r="L19" s="94">
        <v>0</v>
      </c>
      <c r="M19" s="94">
        <v>0</v>
      </c>
      <c r="N19" s="94">
        <v>0</v>
      </c>
      <c r="O19" s="94">
        <v>0</v>
      </c>
      <c r="P19" s="94">
        <v>0</v>
      </c>
      <c r="Q19" s="94">
        <v>0</v>
      </c>
      <c r="R19" s="94">
        <v>0</v>
      </c>
      <c r="S19" s="94">
        <v>0</v>
      </c>
      <c r="T19" s="94">
        <v>0</v>
      </c>
      <c r="U19" s="94">
        <v>0</v>
      </c>
      <c r="V19" s="94">
        <v>0</v>
      </c>
      <c r="W19" s="94">
        <v>0</v>
      </c>
      <c r="X19" s="94">
        <v>0</v>
      </c>
      <c r="Y19" s="94">
        <v>0</v>
      </c>
      <c r="Z19" s="94">
        <v>0</v>
      </c>
      <c r="AA19" s="94">
        <v>0</v>
      </c>
      <c r="AB19" s="94">
        <v>0</v>
      </c>
      <c r="AC19" s="94">
        <v>0</v>
      </c>
      <c r="AD19" s="94">
        <v>0</v>
      </c>
      <c r="AE19" s="94">
        <v>0</v>
      </c>
      <c r="AF19" s="94">
        <v>0</v>
      </c>
      <c r="AG19" s="94">
        <v>0</v>
      </c>
      <c r="AH19" s="94">
        <v>0</v>
      </c>
      <c r="AI19" s="94">
        <v>0</v>
      </c>
      <c r="AJ19" s="94">
        <v>0</v>
      </c>
      <c r="AK19" s="94">
        <v>0</v>
      </c>
    </row>
    <row r="20" spans="1:37" x14ac:dyDescent="0.2">
      <c r="A20" s="120">
        <f t="shared" si="6"/>
        <v>8.0299999999999994</v>
      </c>
      <c r="B20" s="48" t="s">
        <v>73</v>
      </c>
      <c r="C20" s="65"/>
      <c r="D20" s="262" t="s">
        <v>176</v>
      </c>
      <c r="E20" s="76" t="s">
        <v>72</v>
      </c>
      <c r="F20" s="88">
        <f t="shared" si="7"/>
        <v>0</v>
      </c>
      <c r="G20" s="94">
        <v>0</v>
      </c>
      <c r="H20" s="94">
        <v>0</v>
      </c>
      <c r="I20" s="94">
        <v>0</v>
      </c>
      <c r="J20" s="94">
        <v>0</v>
      </c>
      <c r="K20" s="94">
        <v>0</v>
      </c>
      <c r="L20" s="94">
        <v>0</v>
      </c>
      <c r="M20" s="94">
        <v>0</v>
      </c>
      <c r="N20" s="94">
        <v>0</v>
      </c>
      <c r="O20" s="94">
        <v>0</v>
      </c>
      <c r="P20" s="94">
        <v>0</v>
      </c>
      <c r="Q20" s="94">
        <v>0</v>
      </c>
      <c r="R20" s="94">
        <v>0</v>
      </c>
      <c r="S20" s="94">
        <v>0</v>
      </c>
      <c r="T20" s="94">
        <v>0</v>
      </c>
      <c r="U20" s="94">
        <v>0</v>
      </c>
      <c r="V20" s="94">
        <v>0</v>
      </c>
      <c r="W20" s="94">
        <v>0</v>
      </c>
      <c r="X20" s="94">
        <v>0</v>
      </c>
      <c r="Y20" s="94">
        <v>0</v>
      </c>
      <c r="Z20" s="94">
        <v>0</v>
      </c>
      <c r="AA20" s="94">
        <v>0</v>
      </c>
      <c r="AB20" s="94">
        <v>0</v>
      </c>
      <c r="AC20" s="94">
        <v>0</v>
      </c>
      <c r="AD20" s="94">
        <v>0</v>
      </c>
      <c r="AE20" s="94">
        <v>0</v>
      </c>
      <c r="AF20" s="94">
        <v>0</v>
      </c>
      <c r="AG20" s="94">
        <v>0</v>
      </c>
      <c r="AH20" s="94">
        <v>0</v>
      </c>
      <c r="AI20" s="94">
        <v>0</v>
      </c>
      <c r="AJ20" s="94">
        <v>0</v>
      </c>
      <c r="AK20" s="94">
        <v>0</v>
      </c>
    </row>
    <row r="21" spans="1:37" s="253" customFormat="1" x14ac:dyDescent="0.2">
      <c r="A21" s="260">
        <f t="shared" si="6"/>
        <v>8.0399999999999991</v>
      </c>
      <c r="B21" s="254" t="s">
        <v>74</v>
      </c>
      <c r="C21" s="255"/>
      <c r="D21" s="262" t="s">
        <v>176</v>
      </c>
      <c r="E21" s="257" t="s">
        <v>72</v>
      </c>
      <c r="F21" s="258">
        <f t="shared" ref="F21:F25" si="8">SUM(G21:AK21)</f>
        <v>0</v>
      </c>
      <c r="G21" s="259">
        <v>0</v>
      </c>
      <c r="H21" s="259">
        <v>0</v>
      </c>
      <c r="I21" s="259">
        <v>0</v>
      </c>
      <c r="J21" s="259">
        <v>0</v>
      </c>
      <c r="K21" s="259">
        <v>0</v>
      </c>
      <c r="L21" s="259">
        <v>0</v>
      </c>
      <c r="M21" s="259">
        <v>0</v>
      </c>
      <c r="N21" s="259">
        <v>0</v>
      </c>
      <c r="O21" s="259">
        <v>0</v>
      </c>
      <c r="P21" s="259">
        <v>0</v>
      </c>
      <c r="Q21" s="259">
        <v>0</v>
      </c>
      <c r="R21" s="259">
        <v>0</v>
      </c>
      <c r="S21" s="259">
        <v>0</v>
      </c>
      <c r="T21" s="259">
        <v>0</v>
      </c>
      <c r="U21" s="259">
        <v>0</v>
      </c>
      <c r="V21" s="259">
        <v>0</v>
      </c>
      <c r="W21" s="259">
        <v>0</v>
      </c>
      <c r="X21" s="259">
        <v>0</v>
      </c>
      <c r="Y21" s="259">
        <v>0</v>
      </c>
      <c r="Z21" s="259">
        <v>0</v>
      </c>
      <c r="AA21" s="259">
        <v>0</v>
      </c>
      <c r="AB21" s="259">
        <v>0</v>
      </c>
      <c r="AC21" s="259">
        <v>0</v>
      </c>
      <c r="AD21" s="259">
        <v>0</v>
      </c>
      <c r="AE21" s="259">
        <v>0</v>
      </c>
      <c r="AF21" s="259">
        <v>0</v>
      </c>
      <c r="AG21" s="259">
        <v>0</v>
      </c>
      <c r="AH21" s="259">
        <v>0</v>
      </c>
      <c r="AI21" s="259">
        <v>0</v>
      </c>
      <c r="AJ21" s="259">
        <v>0</v>
      </c>
      <c r="AK21" s="259">
        <v>0</v>
      </c>
    </row>
    <row r="22" spans="1:37" s="253" customFormat="1" x14ac:dyDescent="0.2">
      <c r="A22" s="260">
        <f t="shared" si="6"/>
        <v>8.0499999999999989</v>
      </c>
      <c r="B22" s="254" t="s">
        <v>76</v>
      </c>
      <c r="C22" s="255"/>
      <c r="D22" s="262" t="s">
        <v>176</v>
      </c>
      <c r="E22" s="257" t="s">
        <v>72</v>
      </c>
      <c r="F22" s="258">
        <f t="shared" si="8"/>
        <v>0</v>
      </c>
      <c r="G22" s="259">
        <v>0</v>
      </c>
      <c r="H22" s="259">
        <v>0</v>
      </c>
      <c r="I22" s="259">
        <v>0</v>
      </c>
      <c r="J22" s="259">
        <v>0</v>
      </c>
      <c r="K22" s="259">
        <v>0</v>
      </c>
      <c r="L22" s="259">
        <v>0</v>
      </c>
      <c r="M22" s="259">
        <v>0</v>
      </c>
      <c r="N22" s="259">
        <v>0</v>
      </c>
      <c r="O22" s="259">
        <v>0</v>
      </c>
      <c r="P22" s="259">
        <v>0</v>
      </c>
      <c r="Q22" s="259">
        <v>0</v>
      </c>
      <c r="R22" s="259">
        <v>0</v>
      </c>
      <c r="S22" s="259">
        <v>0</v>
      </c>
      <c r="T22" s="259">
        <v>0</v>
      </c>
      <c r="U22" s="259">
        <v>0</v>
      </c>
      <c r="V22" s="259">
        <v>0</v>
      </c>
      <c r="W22" s="259">
        <v>0</v>
      </c>
      <c r="X22" s="259">
        <v>0</v>
      </c>
      <c r="Y22" s="259">
        <v>0</v>
      </c>
      <c r="Z22" s="259">
        <v>0</v>
      </c>
      <c r="AA22" s="259">
        <v>0</v>
      </c>
      <c r="AB22" s="259">
        <v>0</v>
      </c>
      <c r="AC22" s="259">
        <v>0</v>
      </c>
      <c r="AD22" s="259">
        <v>0</v>
      </c>
      <c r="AE22" s="259">
        <v>0</v>
      </c>
      <c r="AF22" s="259">
        <v>0</v>
      </c>
      <c r="AG22" s="259">
        <v>0</v>
      </c>
      <c r="AH22" s="259">
        <v>0</v>
      </c>
      <c r="AI22" s="259">
        <v>0</v>
      </c>
      <c r="AJ22" s="259">
        <v>0</v>
      </c>
      <c r="AK22" s="259">
        <v>0</v>
      </c>
    </row>
    <row r="23" spans="1:37" s="253" customFormat="1" x14ac:dyDescent="0.2">
      <c r="A23" s="260">
        <f t="shared" si="6"/>
        <v>8.0599999999999987</v>
      </c>
      <c r="B23" s="254" t="s">
        <v>9</v>
      </c>
      <c r="C23" s="255"/>
      <c r="D23" s="262" t="s">
        <v>176</v>
      </c>
      <c r="E23" s="257" t="s">
        <v>72</v>
      </c>
      <c r="F23" s="258">
        <f t="shared" si="8"/>
        <v>0</v>
      </c>
      <c r="G23" s="259">
        <v>0</v>
      </c>
      <c r="H23" s="259">
        <v>0</v>
      </c>
      <c r="I23" s="259">
        <v>0</v>
      </c>
      <c r="J23" s="259">
        <v>0</v>
      </c>
      <c r="K23" s="259">
        <v>0</v>
      </c>
      <c r="L23" s="259">
        <v>0</v>
      </c>
      <c r="M23" s="259">
        <v>0</v>
      </c>
      <c r="N23" s="259">
        <v>0</v>
      </c>
      <c r="O23" s="259">
        <v>0</v>
      </c>
      <c r="P23" s="259">
        <v>0</v>
      </c>
      <c r="Q23" s="259">
        <v>0</v>
      </c>
      <c r="R23" s="259">
        <v>0</v>
      </c>
      <c r="S23" s="259">
        <v>0</v>
      </c>
      <c r="T23" s="259">
        <v>0</v>
      </c>
      <c r="U23" s="259">
        <v>0</v>
      </c>
      <c r="V23" s="259">
        <v>0</v>
      </c>
      <c r="W23" s="259">
        <v>0</v>
      </c>
      <c r="X23" s="259">
        <v>0</v>
      </c>
      <c r="Y23" s="259">
        <v>0</v>
      </c>
      <c r="Z23" s="259">
        <v>0</v>
      </c>
      <c r="AA23" s="259">
        <v>0</v>
      </c>
      <c r="AB23" s="259">
        <v>0</v>
      </c>
      <c r="AC23" s="259">
        <v>0</v>
      </c>
      <c r="AD23" s="259">
        <v>0</v>
      </c>
      <c r="AE23" s="259">
        <v>0</v>
      </c>
      <c r="AF23" s="259">
        <v>0</v>
      </c>
      <c r="AG23" s="259">
        <v>0</v>
      </c>
      <c r="AH23" s="259">
        <v>0</v>
      </c>
      <c r="AI23" s="259">
        <v>0</v>
      </c>
      <c r="AJ23" s="259">
        <v>0</v>
      </c>
      <c r="AK23" s="259">
        <v>0</v>
      </c>
    </row>
    <row r="24" spans="1:37" x14ac:dyDescent="0.2">
      <c r="A24" s="260">
        <f t="shared" si="6"/>
        <v>8.0699999999999985</v>
      </c>
      <c r="B24" s="254" t="s">
        <v>9</v>
      </c>
      <c r="C24" s="65"/>
      <c r="D24" s="262" t="s">
        <v>176</v>
      </c>
      <c r="E24" s="257" t="s">
        <v>72</v>
      </c>
      <c r="F24" s="258">
        <f t="shared" si="8"/>
        <v>0</v>
      </c>
      <c r="G24" s="259">
        <v>0</v>
      </c>
      <c r="H24" s="259">
        <v>0</v>
      </c>
      <c r="I24" s="259">
        <v>0</v>
      </c>
      <c r="J24" s="259">
        <v>0</v>
      </c>
      <c r="K24" s="259">
        <v>0</v>
      </c>
      <c r="L24" s="259">
        <v>0</v>
      </c>
      <c r="M24" s="259">
        <v>0</v>
      </c>
      <c r="N24" s="259">
        <v>0</v>
      </c>
      <c r="O24" s="259">
        <v>0</v>
      </c>
      <c r="P24" s="259">
        <v>0</v>
      </c>
      <c r="Q24" s="259">
        <v>0</v>
      </c>
      <c r="R24" s="259">
        <v>0</v>
      </c>
      <c r="S24" s="259">
        <v>0</v>
      </c>
      <c r="T24" s="259">
        <v>0</v>
      </c>
      <c r="U24" s="259">
        <v>0</v>
      </c>
      <c r="V24" s="259">
        <v>0</v>
      </c>
      <c r="W24" s="259">
        <v>0</v>
      </c>
      <c r="X24" s="259">
        <v>0</v>
      </c>
      <c r="Y24" s="259">
        <v>0</v>
      </c>
      <c r="Z24" s="259">
        <v>0</v>
      </c>
      <c r="AA24" s="259">
        <v>0</v>
      </c>
      <c r="AB24" s="259">
        <v>0</v>
      </c>
      <c r="AC24" s="259">
        <v>0</v>
      </c>
      <c r="AD24" s="259">
        <v>0</v>
      </c>
      <c r="AE24" s="259">
        <v>0</v>
      </c>
      <c r="AF24" s="259">
        <v>0</v>
      </c>
      <c r="AG24" s="259">
        <v>0</v>
      </c>
      <c r="AH24" s="259">
        <v>0</v>
      </c>
      <c r="AI24" s="259">
        <v>0</v>
      </c>
      <c r="AJ24" s="259">
        <v>0</v>
      </c>
      <c r="AK24" s="259">
        <v>0</v>
      </c>
    </row>
    <row r="25" spans="1:37" x14ac:dyDescent="0.2">
      <c r="A25" s="260">
        <f t="shared" si="6"/>
        <v>8.0799999999999983</v>
      </c>
      <c r="B25" s="254" t="s">
        <v>9</v>
      </c>
      <c r="C25" s="65"/>
      <c r="D25" s="262" t="s">
        <v>176</v>
      </c>
      <c r="E25" s="257" t="s">
        <v>72</v>
      </c>
      <c r="F25" s="258">
        <f t="shared" si="8"/>
        <v>0</v>
      </c>
      <c r="G25" s="259">
        <v>0</v>
      </c>
      <c r="H25" s="259">
        <v>0</v>
      </c>
      <c r="I25" s="259">
        <v>0</v>
      </c>
      <c r="J25" s="259">
        <v>0</v>
      </c>
      <c r="K25" s="259">
        <v>0</v>
      </c>
      <c r="L25" s="259">
        <v>0</v>
      </c>
      <c r="M25" s="259">
        <v>0</v>
      </c>
      <c r="N25" s="259">
        <v>0</v>
      </c>
      <c r="O25" s="259">
        <v>0</v>
      </c>
      <c r="P25" s="259">
        <v>0</v>
      </c>
      <c r="Q25" s="259">
        <v>0</v>
      </c>
      <c r="R25" s="259">
        <v>0</v>
      </c>
      <c r="S25" s="259">
        <v>0</v>
      </c>
      <c r="T25" s="259">
        <v>0</v>
      </c>
      <c r="U25" s="259">
        <v>0</v>
      </c>
      <c r="V25" s="259">
        <v>0</v>
      </c>
      <c r="W25" s="259">
        <v>0</v>
      </c>
      <c r="X25" s="259">
        <v>0</v>
      </c>
      <c r="Y25" s="259">
        <v>0</v>
      </c>
      <c r="Z25" s="259">
        <v>0</v>
      </c>
      <c r="AA25" s="259">
        <v>0</v>
      </c>
      <c r="AB25" s="259">
        <v>0</v>
      </c>
      <c r="AC25" s="259">
        <v>0</v>
      </c>
      <c r="AD25" s="259">
        <v>0</v>
      </c>
      <c r="AE25" s="259">
        <v>0</v>
      </c>
      <c r="AF25" s="259">
        <v>0</v>
      </c>
      <c r="AG25" s="259">
        <v>0</v>
      </c>
      <c r="AH25" s="259">
        <v>0</v>
      </c>
      <c r="AI25" s="259">
        <v>0</v>
      </c>
      <c r="AJ25" s="259">
        <v>0</v>
      </c>
      <c r="AK25" s="259">
        <v>0</v>
      </c>
    </row>
    <row r="26" spans="1:37" x14ac:dyDescent="0.2">
      <c r="A26" s="260">
        <f t="shared" si="6"/>
        <v>8.0899999999999981</v>
      </c>
      <c r="B26" s="48" t="s">
        <v>9</v>
      </c>
      <c r="C26" s="65"/>
      <c r="D26" s="262" t="s">
        <v>176</v>
      </c>
      <c r="E26" s="257" t="s">
        <v>72</v>
      </c>
      <c r="F26" s="88">
        <f t="shared" ref="F26" si="9">SUM(G26:AK26)</f>
        <v>0</v>
      </c>
      <c r="G26" s="94">
        <v>0</v>
      </c>
      <c r="H26" s="94">
        <v>0</v>
      </c>
      <c r="I26" s="94">
        <v>0</v>
      </c>
      <c r="J26" s="94">
        <v>0</v>
      </c>
      <c r="K26" s="94">
        <v>0</v>
      </c>
      <c r="L26" s="94">
        <v>0</v>
      </c>
      <c r="M26" s="94">
        <v>0</v>
      </c>
      <c r="N26" s="94">
        <v>0</v>
      </c>
      <c r="O26" s="94">
        <v>0</v>
      </c>
      <c r="P26" s="94">
        <v>0</v>
      </c>
      <c r="Q26" s="94">
        <v>0</v>
      </c>
      <c r="R26" s="94">
        <v>0</v>
      </c>
      <c r="S26" s="94">
        <v>0</v>
      </c>
      <c r="T26" s="94">
        <v>0</v>
      </c>
      <c r="U26" s="94">
        <v>0</v>
      </c>
      <c r="V26" s="94">
        <v>0</v>
      </c>
      <c r="W26" s="94">
        <v>0</v>
      </c>
      <c r="X26" s="94">
        <v>0</v>
      </c>
      <c r="Y26" s="94">
        <v>0</v>
      </c>
      <c r="Z26" s="94">
        <v>0</v>
      </c>
      <c r="AA26" s="94">
        <v>0</v>
      </c>
      <c r="AB26" s="94">
        <v>0</v>
      </c>
      <c r="AC26" s="94">
        <v>0</v>
      </c>
      <c r="AD26" s="94">
        <v>0</v>
      </c>
      <c r="AE26" s="94">
        <v>0</v>
      </c>
      <c r="AF26" s="94">
        <v>0</v>
      </c>
      <c r="AG26" s="94">
        <v>0</v>
      </c>
      <c r="AH26" s="94">
        <v>0</v>
      </c>
      <c r="AI26" s="94">
        <v>0</v>
      </c>
      <c r="AJ26" s="94">
        <v>0</v>
      </c>
      <c r="AK26" s="94">
        <v>0</v>
      </c>
    </row>
    <row r="27" spans="1:37" ht="13.5" thickBot="1" x14ac:dyDescent="0.25">
      <c r="A27" s="120">
        <f t="shared" si="6"/>
        <v>8.0999999999999979</v>
      </c>
      <c r="B27" s="48" t="s">
        <v>41</v>
      </c>
      <c r="C27" s="121"/>
      <c r="D27" s="262" t="s">
        <v>176</v>
      </c>
      <c r="E27" s="257" t="s">
        <v>72</v>
      </c>
      <c r="F27" s="88">
        <f t="shared" si="7"/>
        <v>0</v>
      </c>
      <c r="G27" s="94">
        <v>0</v>
      </c>
      <c r="H27" s="94">
        <v>0</v>
      </c>
      <c r="I27" s="94">
        <v>0</v>
      </c>
      <c r="J27" s="94">
        <v>0</v>
      </c>
      <c r="K27" s="94">
        <v>0</v>
      </c>
      <c r="L27" s="94">
        <v>0</v>
      </c>
      <c r="M27" s="94">
        <v>0</v>
      </c>
      <c r="N27" s="94">
        <v>0</v>
      </c>
      <c r="O27" s="94">
        <v>0</v>
      </c>
      <c r="P27" s="94">
        <v>0</v>
      </c>
      <c r="Q27" s="94">
        <v>0</v>
      </c>
      <c r="R27" s="94">
        <v>0</v>
      </c>
      <c r="S27" s="94">
        <v>0</v>
      </c>
      <c r="T27" s="94">
        <v>0</v>
      </c>
      <c r="U27" s="94">
        <v>0</v>
      </c>
      <c r="V27" s="94">
        <v>0</v>
      </c>
      <c r="W27" s="94">
        <v>0</v>
      </c>
      <c r="X27" s="94">
        <v>0</v>
      </c>
      <c r="Y27" s="94">
        <v>0</v>
      </c>
      <c r="Z27" s="94">
        <v>0</v>
      </c>
      <c r="AA27" s="94">
        <v>0</v>
      </c>
      <c r="AB27" s="94">
        <v>0</v>
      </c>
      <c r="AC27" s="94">
        <v>0</v>
      </c>
      <c r="AD27" s="94">
        <v>0</v>
      </c>
      <c r="AE27" s="94">
        <v>0</v>
      </c>
      <c r="AF27" s="94">
        <v>0</v>
      </c>
      <c r="AG27" s="94">
        <v>0</v>
      </c>
      <c r="AH27" s="94">
        <v>0</v>
      </c>
      <c r="AI27" s="94">
        <v>0</v>
      </c>
      <c r="AJ27" s="94">
        <v>0</v>
      </c>
      <c r="AK27" s="94">
        <v>0</v>
      </c>
    </row>
    <row r="28" spans="1:37" ht="15.75" thickBot="1" x14ac:dyDescent="0.25">
      <c r="A28" s="65"/>
      <c r="B28" s="28" t="s">
        <v>86</v>
      </c>
      <c r="C28" s="29"/>
      <c r="D28" s="29"/>
      <c r="E28" s="79" t="s">
        <v>72</v>
      </c>
      <c r="F28" s="89">
        <f>SUM(G28:AK28)</f>
        <v>0</v>
      </c>
      <c r="G28" s="90">
        <f t="shared" ref="G28:AK28" si="10">SUM(G18:G27)</f>
        <v>0</v>
      </c>
      <c r="H28" s="90">
        <f t="shared" si="10"/>
        <v>0</v>
      </c>
      <c r="I28" s="90">
        <f t="shared" si="10"/>
        <v>0</v>
      </c>
      <c r="J28" s="90">
        <f t="shared" si="10"/>
        <v>0</v>
      </c>
      <c r="K28" s="90">
        <f t="shared" si="10"/>
        <v>0</v>
      </c>
      <c r="L28" s="90">
        <f t="shared" si="10"/>
        <v>0</v>
      </c>
      <c r="M28" s="90">
        <f t="shared" si="10"/>
        <v>0</v>
      </c>
      <c r="N28" s="90">
        <f t="shared" si="10"/>
        <v>0</v>
      </c>
      <c r="O28" s="90">
        <f t="shared" si="10"/>
        <v>0</v>
      </c>
      <c r="P28" s="90">
        <f t="shared" si="10"/>
        <v>0</v>
      </c>
      <c r="Q28" s="90">
        <f t="shared" si="10"/>
        <v>0</v>
      </c>
      <c r="R28" s="90">
        <f t="shared" si="10"/>
        <v>0</v>
      </c>
      <c r="S28" s="90">
        <f t="shared" si="10"/>
        <v>0</v>
      </c>
      <c r="T28" s="90">
        <f t="shared" si="10"/>
        <v>0</v>
      </c>
      <c r="U28" s="90">
        <f t="shared" si="10"/>
        <v>0</v>
      </c>
      <c r="V28" s="90">
        <f t="shared" si="10"/>
        <v>0</v>
      </c>
      <c r="W28" s="90">
        <f t="shared" si="10"/>
        <v>0</v>
      </c>
      <c r="X28" s="90">
        <f t="shared" si="10"/>
        <v>0</v>
      </c>
      <c r="Y28" s="90">
        <f t="shared" si="10"/>
        <v>0</v>
      </c>
      <c r="Z28" s="90">
        <f t="shared" si="10"/>
        <v>0</v>
      </c>
      <c r="AA28" s="90">
        <f t="shared" si="10"/>
        <v>0</v>
      </c>
      <c r="AB28" s="90">
        <f t="shared" si="10"/>
        <v>0</v>
      </c>
      <c r="AC28" s="90">
        <f t="shared" si="10"/>
        <v>0</v>
      </c>
      <c r="AD28" s="90">
        <f t="shared" si="10"/>
        <v>0</v>
      </c>
      <c r="AE28" s="90">
        <f t="shared" si="10"/>
        <v>0</v>
      </c>
      <c r="AF28" s="90">
        <f t="shared" si="10"/>
        <v>0</v>
      </c>
      <c r="AG28" s="90">
        <f t="shared" si="10"/>
        <v>0</v>
      </c>
      <c r="AH28" s="90">
        <f t="shared" si="10"/>
        <v>0</v>
      </c>
      <c r="AI28" s="90">
        <f t="shared" si="10"/>
        <v>0</v>
      </c>
      <c r="AJ28" s="90">
        <f t="shared" si="10"/>
        <v>0</v>
      </c>
      <c r="AK28" s="90">
        <f t="shared" si="10"/>
        <v>0</v>
      </c>
    </row>
    <row r="29" spans="1:37" ht="15.75" thickBot="1" x14ac:dyDescent="0.25">
      <c r="A29" s="1"/>
      <c r="B29" s="41"/>
      <c r="C29" s="26"/>
      <c r="D29" s="26"/>
      <c r="E29" s="91"/>
      <c r="F29" s="91"/>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row>
    <row r="30" spans="1:37" ht="24" thickBot="1" x14ac:dyDescent="0.3">
      <c r="A30" s="37" t="s">
        <v>88</v>
      </c>
      <c r="B30" s="25"/>
      <c r="C30" s="25"/>
      <c r="D30" s="40"/>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row>
    <row r="31" spans="1:37" s="34" customFormat="1" ht="13.5" thickBot="1" x14ac:dyDescent="0.25">
      <c r="A31" s="30">
        <v>10</v>
      </c>
      <c r="B31" s="31" t="s">
        <v>213</v>
      </c>
      <c r="C31" s="31"/>
      <c r="D31" s="32"/>
      <c r="E31" s="78"/>
      <c r="F31" s="78"/>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row>
    <row r="32" spans="1:37" x14ac:dyDescent="0.2">
      <c r="A32" s="269">
        <v>10.01</v>
      </c>
      <c r="B32" s="266" t="s">
        <v>78</v>
      </c>
      <c r="C32" s="267"/>
      <c r="D32" s="286" t="s">
        <v>176</v>
      </c>
      <c r="E32" s="76" t="s">
        <v>72</v>
      </c>
      <c r="F32" s="86">
        <f>SUM(G32:AK32)</f>
        <v>0</v>
      </c>
      <c r="G32" s="94">
        <v>0</v>
      </c>
      <c r="H32" s="87">
        <f t="shared" ref="H32:AK32" si="11">G32*(1+Inflation_rate)</f>
        <v>0</v>
      </c>
      <c r="I32" s="87">
        <f t="shared" si="11"/>
        <v>0</v>
      </c>
      <c r="J32" s="87">
        <f t="shared" si="11"/>
        <v>0</v>
      </c>
      <c r="K32" s="87">
        <f t="shared" si="11"/>
        <v>0</v>
      </c>
      <c r="L32" s="87">
        <f t="shared" si="11"/>
        <v>0</v>
      </c>
      <c r="M32" s="87">
        <f t="shared" si="11"/>
        <v>0</v>
      </c>
      <c r="N32" s="87">
        <f t="shared" si="11"/>
        <v>0</v>
      </c>
      <c r="O32" s="87">
        <f t="shared" si="11"/>
        <v>0</v>
      </c>
      <c r="P32" s="87">
        <f t="shared" si="11"/>
        <v>0</v>
      </c>
      <c r="Q32" s="87">
        <f t="shared" si="11"/>
        <v>0</v>
      </c>
      <c r="R32" s="87">
        <f t="shared" si="11"/>
        <v>0</v>
      </c>
      <c r="S32" s="87">
        <f t="shared" si="11"/>
        <v>0</v>
      </c>
      <c r="T32" s="87">
        <f t="shared" si="11"/>
        <v>0</v>
      </c>
      <c r="U32" s="87">
        <f t="shared" si="11"/>
        <v>0</v>
      </c>
      <c r="V32" s="87">
        <f t="shared" si="11"/>
        <v>0</v>
      </c>
      <c r="W32" s="87">
        <f t="shared" si="11"/>
        <v>0</v>
      </c>
      <c r="X32" s="87">
        <f t="shared" si="11"/>
        <v>0</v>
      </c>
      <c r="Y32" s="87">
        <f t="shared" si="11"/>
        <v>0</v>
      </c>
      <c r="Z32" s="87">
        <f t="shared" si="11"/>
        <v>0</v>
      </c>
      <c r="AA32" s="87">
        <f t="shared" si="11"/>
        <v>0</v>
      </c>
      <c r="AB32" s="87">
        <f t="shared" si="11"/>
        <v>0</v>
      </c>
      <c r="AC32" s="87">
        <f t="shared" si="11"/>
        <v>0</v>
      </c>
      <c r="AD32" s="87">
        <f t="shared" si="11"/>
        <v>0</v>
      </c>
      <c r="AE32" s="87">
        <f t="shared" si="11"/>
        <v>0</v>
      </c>
      <c r="AF32" s="87">
        <f t="shared" si="11"/>
        <v>0</v>
      </c>
      <c r="AG32" s="87">
        <f t="shared" si="11"/>
        <v>0</v>
      </c>
      <c r="AH32" s="87">
        <f t="shared" si="11"/>
        <v>0</v>
      </c>
      <c r="AI32" s="87">
        <f t="shared" si="11"/>
        <v>0</v>
      </c>
      <c r="AJ32" s="87">
        <f t="shared" si="11"/>
        <v>0</v>
      </c>
      <c r="AK32" s="87">
        <f t="shared" si="11"/>
        <v>0</v>
      </c>
    </row>
    <row r="33" spans="1:37" x14ac:dyDescent="0.2">
      <c r="A33" s="269">
        <v>10.02</v>
      </c>
      <c r="B33" s="266" t="s">
        <v>42</v>
      </c>
      <c r="C33" s="267"/>
      <c r="D33" s="268" t="s">
        <v>176</v>
      </c>
      <c r="E33" s="76" t="s">
        <v>72</v>
      </c>
      <c r="F33" s="88">
        <f t="shared" ref="F33:F50" si="12">SUM(G33:AK33)</f>
        <v>0</v>
      </c>
      <c r="G33" s="94">
        <v>0</v>
      </c>
      <c r="H33" s="87">
        <f t="shared" ref="H33:AK33" si="13">G33*(1+Inflation_rate)</f>
        <v>0</v>
      </c>
      <c r="I33" s="87">
        <f t="shared" si="13"/>
        <v>0</v>
      </c>
      <c r="J33" s="87">
        <f t="shared" si="13"/>
        <v>0</v>
      </c>
      <c r="K33" s="87">
        <f t="shared" si="13"/>
        <v>0</v>
      </c>
      <c r="L33" s="87">
        <f t="shared" si="13"/>
        <v>0</v>
      </c>
      <c r="M33" s="87">
        <f t="shared" si="13"/>
        <v>0</v>
      </c>
      <c r="N33" s="87">
        <f t="shared" si="13"/>
        <v>0</v>
      </c>
      <c r="O33" s="87">
        <f t="shared" si="13"/>
        <v>0</v>
      </c>
      <c r="P33" s="87">
        <f t="shared" si="13"/>
        <v>0</v>
      </c>
      <c r="Q33" s="87">
        <f t="shared" si="13"/>
        <v>0</v>
      </c>
      <c r="R33" s="87">
        <f t="shared" si="13"/>
        <v>0</v>
      </c>
      <c r="S33" s="87">
        <f t="shared" si="13"/>
        <v>0</v>
      </c>
      <c r="T33" s="87">
        <f t="shared" si="13"/>
        <v>0</v>
      </c>
      <c r="U33" s="87">
        <f t="shared" si="13"/>
        <v>0</v>
      </c>
      <c r="V33" s="87">
        <f t="shared" si="13"/>
        <v>0</v>
      </c>
      <c r="W33" s="87">
        <f t="shared" si="13"/>
        <v>0</v>
      </c>
      <c r="X33" s="87">
        <f t="shared" si="13"/>
        <v>0</v>
      </c>
      <c r="Y33" s="87">
        <f t="shared" si="13"/>
        <v>0</v>
      </c>
      <c r="Z33" s="87">
        <f t="shared" si="13"/>
        <v>0</v>
      </c>
      <c r="AA33" s="87">
        <f t="shared" si="13"/>
        <v>0</v>
      </c>
      <c r="AB33" s="87">
        <f t="shared" si="13"/>
        <v>0</v>
      </c>
      <c r="AC33" s="87">
        <f t="shared" si="13"/>
        <v>0</v>
      </c>
      <c r="AD33" s="87">
        <f t="shared" si="13"/>
        <v>0</v>
      </c>
      <c r="AE33" s="87">
        <f t="shared" si="13"/>
        <v>0</v>
      </c>
      <c r="AF33" s="87">
        <f t="shared" si="13"/>
        <v>0</v>
      </c>
      <c r="AG33" s="87">
        <f t="shared" si="13"/>
        <v>0</v>
      </c>
      <c r="AH33" s="87">
        <f t="shared" si="13"/>
        <v>0</v>
      </c>
      <c r="AI33" s="87">
        <f t="shared" si="13"/>
        <v>0</v>
      </c>
      <c r="AJ33" s="87">
        <f t="shared" si="13"/>
        <v>0</v>
      </c>
      <c r="AK33" s="87">
        <f t="shared" si="13"/>
        <v>0</v>
      </c>
    </row>
    <row r="34" spans="1:37" x14ac:dyDescent="0.2">
      <c r="A34" s="269">
        <v>10.029999999999999</v>
      </c>
      <c r="B34" s="266" t="s">
        <v>79</v>
      </c>
      <c r="C34" s="267"/>
      <c r="D34" s="268" t="s">
        <v>176</v>
      </c>
      <c r="E34" s="76" t="s">
        <v>72</v>
      </c>
      <c r="F34" s="88">
        <f t="shared" si="12"/>
        <v>0</v>
      </c>
      <c r="G34" s="94">
        <v>0</v>
      </c>
      <c r="H34" s="87">
        <f t="shared" ref="H34:AK34" si="14">G34*(1+Inflation_rate)</f>
        <v>0</v>
      </c>
      <c r="I34" s="87">
        <f t="shared" si="14"/>
        <v>0</v>
      </c>
      <c r="J34" s="87">
        <f t="shared" si="14"/>
        <v>0</v>
      </c>
      <c r="K34" s="87">
        <f t="shared" si="14"/>
        <v>0</v>
      </c>
      <c r="L34" s="87">
        <f t="shared" si="14"/>
        <v>0</v>
      </c>
      <c r="M34" s="87">
        <f t="shared" si="14"/>
        <v>0</v>
      </c>
      <c r="N34" s="87">
        <f t="shared" si="14"/>
        <v>0</v>
      </c>
      <c r="O34" s="87">
        <f t="shared" si="14"/>
        <v>0</v>
      </c>
      <c r="P34" s="87">
        <f t="shared" si="14"/>
        <v>0</v>
      </c>
      <c r="Q34" s="87">
        <f t="shared" si="14"/>
        <v>0</v>
      </c>
      <c r="R34" s="87">
        <f t="shared" si="14"/>
        <v>0</v>
      </c>
      <c r="S34" s="87">
        <f t="shared" si="14"/>
        <v>0</v>
      </c>
      <c r="T34" s="87">
        <f t="shared" si="14"/>
        <v>0</v>
      </c>
      <c r="U34" s="87">
        <f t="shared" si="14"/>
        <v>0</v>
      </c>
      <c r="V34" s="87">
        <f t="shared" si="14"/>
        <v>0</v>
      </c>
      <c r="W34" s="87">
        <f t="shared" si="14"/>
        <v>0</v>
      </c>
      <c r="X34" s="87">
        <f t="shared" si="14"/>
        <v>0</v>
      </c>
      <c r="Y34" s="87">
        <f t="shared" si="14"/>
        <v>0</v>
      </c>
      <c r="Z34" s="87">
        <f t="shared" si="14"/>
        <v>0</v>
      </c>
      <c r="AA34" s="87">
        <f t="shared" si="14"/>
        <v>0</v>
      </c>
      <c r="AB34" s="87">
        <f t="shared" si="14"/>
        <v>0</v>
      </c>
      <c r="AC34" s="87">
        <f t="shared" si="14"/>
        <v>0</v>
      </c>
      <c r="AD34" s="87">
        <f t="shared" si="14"/>
        <v>0</v>
      </c>
      <c r="AE34" s="87">
        <f t="shared" si="14"/>
        <v>0</v>
      </c>
      <c r="AF34" s="87">
        <f t="shared" si="14"/>
        <v>0</v>
      </c>
      <c r="AG34" s="87">
        <f t="shared" si="14"/>
        <v>0</v>
      </c>
      <c r="AH34" s="87">
        <f t="shared" si="14"/>
        <v>0</v>
      </c>
      <c r="AI34" s="87">
        <f t="shared" si="14"/>
        <v>0</v>
      </c>
      <c r="AJ34" s="87">
        <f t="shared" si="14"/>
        <v>0</v>
      </c>
      <c r="AK34" s="87">
        <f t="shared" si="14"/>
        <v>0</v>
      </c>
    </row>
    <row r="35" spans="1:37" x14ac:dyDescent="0.2">
      <c r="A35" s="269">
        <v>10.039999999999999</v>
      </c>
      <c r="B35" s="266" t="s">
        <v>80</v>
      </c>
      <c r="C35" s="267"/>
      <c r="D35" s="268" t="s">
        <v>176</v>
      </c>
      <c r="E35" s="76" t="s">
        <v>72</v>
      </c>
      <c r="F35" s="88">
        <f t="shared" si="12"/>
        <v>0</v>
      </c>
      <c r="G35" s="94">
        <v>0</v>
      </c>
      <c r="H35" s="87">
        <f t="shared" ref="H35:AK35" si="15">G35*(1+Inflation_rate)</f>
        <v>0</v>
      </c>
      <c r="I35" s="87">
        <f t="shared" si="15"/>
        <v>0</v>
      </c>
      <c r="J35" s="87">
        <f t="shared" si="15"/>
        <v>0</v>
      </c>
      <c r="K35" s="87">
        <f t="shared" si="15"/>
        <v>0</v>
      </c>
      <c r="L35" s="87">
        <f t="shared" si="15"/>
        <v>0</v>
      </c>
      <c r="M35" s="87">
        <f t="shared" si="15"/>
        <v>0</v>
      </c>
      <c r="N35" s="87">
        <f t="shared" si="15"/>
        <v>0</v>
      </c>
      <c r="O35" s="87">
        <f t="shared" si="15"/>
        <v>0</v>
      </c>
      <c r="P35" s="87">
        <f t="shared" si="15"/>
        <v>0</v>
      </c>
      <c r="Q35" s="87">
        <f t="shared" si="15"/>
        <v>0</v>
      </c>
      <c r="R35" s="87">
        <f t="shared" si="15"/>
        <v>0</v>
      </c>
      <c r="S35" s="87">
        <f t="shared" si="15"/>
        <v>0</v>
      </c>
      <c r="T35" s="87">
        <f t="shared" si="15"/>
        <v>0</v>
      </c>
      <c r="U35" s="87">
        <f t="shared" si="15"/>
        <v>0</v>
      </c>
      <c r="V35" s="87">
        <f t="shared" si="15"/>
        <v>0</v>
      </c>
      <c r="W35" s="87">
        <f t="shared" si="15"/>
        <v>0</v>
      </c>
      <c r="X35" s="87">
        <f t="shared" si="15"/>
        <v>0</v>
      </c>
      <c r="Y35" s="87">
        <f t="shared" si="15"/>
        <v>0</v>
      </c>
      <c r="Z35" s="87">
        <f t="shared" si="15"/>
        <v>0</v>
      </c>
      <c r="AA35" s="87">
        <f t="shared" si="15"/>
        <v>0</v>
      </c>
      <c r="AB35" s="87">
        <f t="shared" si="15"/>
        <v>0</v>
      </c>
      <c r="AC35" s="87">
        <f t="shared" si="15"/>
        <v>0</v>
      </c>
      <c r="AD35" s="87">
        <f t="shared" si="15"/>
        <v>0</v>
      </c>
      <c r="AE35" s="87">
        <f t="shared" si="15"/>
        <v>0</v>
      </c>
      <c r="AF35" s="87">
        <f t="shared" si="15"/>
        <v>0</v>
      </c>
      <c r="AG35" s="87">
        <f t="shared" si="15"/>
        <v>0</v>
      </c>
      <c r="AH35" s="87">
        <f t="shared" si="15"/>
        <v>0</v>
      </c>
      <c r="AI35" s="87">
        <f t="shared" si="15"/>
        <v>0</v>
      </c>
      <c r="AJ35" s="87">
        <f t="shared" si="15"/>
        <v>0</v>
      </c>
      <c r="AK35" s="87">
        <f t="shared" si="15"/>
        <v>0</v>
      </c>
    </row>
    <row r="36" spans="1:37" x14ac:dyDescent="0.2">
      <c r="A36" s="269">
        <v>10.049999999999999</v>
      </c>
      <c r="B36" s="266" t="s">
        <v>81</v>
      </c>
      <c r="C36" s="267"/>
      <c r="D36" s="268" t="s">
        <v>176</v>
      </c>
      <c r="E36" s="76" t="s">
        <v>72</v>
      </c>
      <c r="F36" s="88">
        <f t="shared" si="12"/>
        <v>0</v>
      </c>
      <c r="G36" s="94">
        <v>0</v>
      </c>
      <c r="H36" s="87">
        <f t="shared" ref="H36:AK36" si="16">G36*(1+Inflation_rate)</f>
        <v>0</v>
      </c>
      <c r="I36" s="87">
        <f t="shared" si="16"/>
        <v>0</v>
      </c>
      <c r="J36" s="87">
        <f t="shared" si="16"/>
        <v>0</v>
      </c>
      <c r="K36" s="87">
        <f t="shared" si="16"/>
        <v>0</v>
      </c>
      <c r="L36" s="87">
        <f t="shared" si="16"/>
        <v>0</v>
      </c>
      <c r="M36" s="87">
        <f t="shared" si="16"/>
        <v>0</v>
      </c>
      <c r="N36" s="87">
        <f t="shared" si="16"/>
        <v>0</v>
      </c>
      <c r="O36" s="87">
        <f t="shared" si="16"/>
        <v>0</v>
      </c>
      <c r="P36" s="87">
        <f t="shared" si="16"/>
        <v>0</v>
      </c>
      <c r="Q36" s="87">
        <f t="shared" si="16"/>
        <v>0</v>
      </c>
      <c r="R36" s="87">
        <f t="shared" si="16"/>
        <v>0</v>
      </c>
      <c r="S36" s="87">
        <f t="shared" si="16"/>
        <v>0</v>
      </c>
      <c r="T36" s="87">
        <f t="shared" si="16"/>
        <v>0</v>
      </c>
      <c r="U36" s="87">
        <f t="shared" si="16"/>
        <v>0</v>
      </c>
      <c r="V36" s="87">
        <f t="shared" si="16"/>
        <v>0</v>
      </c>
      <c r="W36" s="87">
        <f t="shared" si="16"/>
        <v>0</v>
      </c>
      <c r="X36" s="87">
        <f t="shared" si="16"/>
        <v>0</v>
      </c>
      <c r="Y36" s="87">
        <f t="shared" si="16"/>
        <v>0</v>
      </c>
      <c r="Z36" s="87">
        <f t="shared" si="16"/>
        <v>0</v>
      </c>
      <c r="AA36" s="87">
        <f t="shared" si="16"/>
        <v>0</v>
      </c>
      <c r="AB36" s="87">
        <f t="shared" si="16"/>
        <v>0</v>
      </c>
      <c r="AC36" s="87">
        <f t="shared" si="16"/>
        <v>0</v>
      </c>
      <c r="AD36" s="87">
        <f t="shared" si="16"/>
        <v>0</v>
      </c>
      <c r="AE36" s="87">
        <f t="shared" si="16"/>
        <v>0</v>
      </c>
      <c r="AF36" s="87">
        <f t="shared" si="16"/>
        <v>0</v>
      </c>
      <c r="AG36" s="87">
        <f t="shared" si="16"/>
        <v>0</v>
      </c>
      <c r="AH36" s="87">
        <f t="shared" si="16"/>
        <v>0</v>
      </c>
      <c r="AI36" s="87">
        <f t="shared" si="16"/>
        <v>0</v>
      </c>
      <c r="AJ36" s="87">
        <f t="shared" si="16"/>
        <v>0</v>
      </c>
      <c r="AK36" s="87">
        <f t="shared" si="16"/>
        <v>0</v>
      </c>
    </row>
    <row r="37" spans="1:37" x14ac:dyDescent="0.2">
      <c r="A37" s="269">
        <v>10.059999999999999</v>
      </c>
      <c r="B37" s="266" t="s">
        <v>90</v>
      </c>
      <c r="C37" s="267"/>
      <c r="D37" s="268" t="s">
        <v>176</v>
      </c>
      <c r="E37" s="76" t="s">
        <v>72</v>
      </c>
      <c r="F37" s="88">
        <f t="shared" si="12"/>
        <v>0</v>
      </c>
      <c r="G37" s="94">
        <v>0</v>
      </c>
      <c r="H37" s="87">
        <f t="shared" ref="H37:AK37" si="17">G37*(1+Inflation_rate)</f>
        <v>0</v>
      </c>
      <c r="I37" s="87">
        <f t="shared" si="17"/>
        <v>0</v>
      </c>
      <c r="J37" s="87">
        <f t="shared" si="17"/>
        <v>0</v>
      </c>
      <c r="K37" s="87">
        <f t="shared" si="17"/>
        <v>0</v>
      </c>
      <c r="L37" s="87">
        <f t="shared" si="17"/>
        <v>0</v>
      </c>
      <c r="M37" s="87">
        <f t="shared" si="17"/>
        <v>0</v>
      </c>
      <c r="N37" s="87">
        <f t="shared" si="17"/>
        <v>0</v>
      </c>
      <c r="O37" s="87">
        <f t="shared" si="17"/>
        <v>0</v>
      </c>
      <c r="P37" s="87">
        <f t="shared" si="17"/>
        <v>0</v>
      </c>
      <c r="Q37" s="87">
        <f t="shared" si="17"/>
        <v>0</v>
      </c>
      <c r="R37" s="87">
        <f t="shared" si="17"/>
        <v>0</v>
      </c>
      <c r="S37" s="87">
        <f t="shared" si="17"/>
        <v>0</v>
      </c>
      <c r="T37" s="87">
        <f t="shared" si="17"/>
        <v>0</v>
      </c>
      <c r="U37" s="87">
        <f t="shared" si="17"/>
        <v>0</v>
      </c>
      <c r="V37" s="87">
        <f t="shared" si="17"/>
        <v>0</v>
      </c>
      <c r="W37" s="87">
        <f t="shared" si="17"/>
        <v>0</v>
      </c>
      <c r="X37" s="87">
        <f t="shared" si="17"/>
        <v>0</v>
      </c>
      <c r="Y37" s="87">
        <f t="shared" si="17"/>
        <v>0</v>
      </c>
      <c r="Z37" s="87">
        <f t="shared" si="17"/>
        <v>0</v>
      </c>
      <c r="AA37" s="87">
        <f t="shared" si="17"/>
        <v>0</v>
      </c>
      <c r="AB37" s="87">
        <f t="shared" si="17"/>
        <v>0</v>
      </c>
      <c r="AC37" s="87">
        <f t="shared" si="17"/>
        <v>0</v>
      </c>
      <c r="AD37" s="87">
        <f t="shared" si="17"/>
        <v>0</v>
      </c>
      <c r="AE37" s="87">
        <f t="shared" si="17"/>
        <v>0</v>
      </c>
      <c r="AF37" s="87">
        <f t="shared" si="17"/>
        <v>0</v>
      </c>
      <c r="AG37" s="87">
        <f t="shared" si="17"/>
        <v>0</v>
      </c>
      <c r="AH37" s="87">
        <f t="shared" si="17"/>
        <v>0</v>
      </c>
      <c r="AI37" s="87">
        <f t="shared" si="17"/>
        <v>0</v>
      </c>
      <c r="AJ37" s="87">
        <f t="shared" si="17"/>
        <v>0</v>
      </c>
      <c r="AK37" s="87">
        <f t="shared" si="17"/>
        <v>0</v>
      </c>
    </row>
    <row r="38" spans="1:37" x14ac:dyDescent="0.2">
      <c r="A38" s="269">
        <v>10.069999999999999</v>
      </c>
      <c r="B38" s="266" t="s">
        <v>43</v>
      </c>
      <c r="C38" s="267"/>
      <c r="D38" s="268" t="s">
        <v>176</v>
      </c>
      <c r="E38" s="76" t="s">
        <v>72</v>
      </c>
      <c r="F38" s="88">
        <f t="shared" si="12"/>
        <v>0</v>
      </c>
      <c r="G38" s="94">
        <v>0</v>
      </c>
      <c r="H38" s="87">
        <f t="shared" ref="H38:AK38" si="18">G38*(1+Inflation_rate)</f>
        <v>0</v>
      </c>
      <c r="I38" s="87">
        <f t="shared" si="18"/>
        <v>0</v>
      </c>
      <c r="J38" s="87">
        <f t="shared" si="18"/>
        <v>0</v>
      </c>
      <c r="K38" s="87">
        <f t="shared" si="18"/>
        <v>0</v>
      </c>
      <c r="L38" s="87">
        <f t="shared" si="18"/>
        <v>0</v>
      </c>
      <c r="M38" s="87">
        <f t="shared" si="18"/>
        <v>0</v>
      </c>
      <c r="N38" s="87">
        <f t="shared" si="18"/>
        <v>0</v>
      </c>
      <c r="O38" s="87">
        <f t="shared" si="18"/>
        <v>0</v>
      </c>
      <c r="P38" s="87">
        <f t="shared" si="18"/>
        <v>0</v>
      </c>
      <c r="Q38" s="87">
        <f t="shared" si="18"/>
        <v>0</v>
      </c>
      <c r="R38" s="87">
        <f t="shared" si="18"/>
        <v>0</v>
      </c>
      <c r="S38" s="87">
        <f t="shared" si="18"/>
        <v>0</v>
      </c>
      <c r="T38" s="87">
        <f t="shared" si="18"/>
        <v>0</v>
      </c>
      <c r="U38" s="87">
        <f t="shared" si="18"/>
        <v>0</v>
      </c>
      <c r="V38" s="87">
        <f t="shared" si="18"/>
        <v>0</v>
      </c>
      <c r="W38" s="87">
        <f t="shared" si="18"/>
        <v>0</v>
      </c>
      <c r="X38" s="87">
        <f t="shared" si="18"/>
        <v>0</v>
      </c>
      <c r="Y38" s="87">
        <f t="shared" si="18"/>
        <v>0</v>
      </c>
      <c r="Z38" s="87">
        <f t="shared" si="18"/>
        <v>0</v>
      </c>
      <c r="AA38" s="87">
        <f t="shared" si="18"/>
        <v>0</v>
      </c>
      <c r="AB38" s="87">
        <f t="shared" si="18"/>
        <v>0</v>
      </c>
      <c r="AC38" s="87">
        <f t="shared" si="18"/>
        <v>0</v>
      </c>
      <c r="AD38" s="87">
        <f t="shared" si="18"/>
        <v>0</v>
      </c>
      <c r="AE38" s="87">
        <f t="shared" si="18"/>
        <v>0</v>
      </c>
      <c r="AF38" s="87">
        <f t="shared" si="18"/>
        <v>0</v>
      </c>
      <c r="AG38" s="87">
        <f t="shared" si="18"/>
        <v>0</v>
      </c>
      <c r="AH38" s="87">
        <f t="shared" si="18"/>
        <v>0</v>
      </c>
      <c r="AI38" s="87">
        <f t="shared" si="18"/>
        <v>0</v>
      </c>
      <c r="AJ38" s="87">
        <f t="shared" si="18"/>
        <v>0</v>
      </c>
      <c r="AK38" s="87">
        <f t="shared" si="18"/>
        <v>0</v>
      </c>
    </row>
    <row r="39" spans="1:37" x14ac:dyDescent="0.2">
      <c r="A39" s="269">
        <v>10.079999999999998</v>
      </c>
      <c r="B39" s="266" t="s">
        <v>201</v>
      </c>
      <c r="C39" s="270"/>
      <c r="D39" s="268" t="s">
        <v>176</v>
      </c>
      <c r="E39" s="76" t="s">
        <v>72</v>
      </c>
      <c r="F39" s="88">
        <f t="shared" si="12"/>
        <v>0</v>
      </c>
      <c r="G39" s="94">
        <v>0</v>
      </c>
      <c r="H39" s="87">
        <f t="shared" ref="H39:AK39" si="19">G39*(1+Inflation_rate)</f>
        <v>0</v>
      </c>
      <c r="I39" s="87">
        <f t="shared" si="19"/>
        <v>0</v>
      </c>
      <c r="J39" s="87">
        <f t="shared" si="19"/>
        <v>0</v>
      </c>
      <c r="K39" s="87">
        <f t="shared" si="19"/>
        <v>0</v>
      </c>
      <c r="L39" s="87">
        <f t="shared" si="19"/>
        <v>0</v>
      </c>
      <c r="M39" s="87">
        <f t="shared" si="19"/>
        <v>0</v>
      </c>
      <c r="N39" s="87">
        <f t="shared" si="19"/>
        <v>0</v>
      </c>
      <c r="O39" s="87">
        <f t="shared" si="19"/>
        <v>0</v>
      </c>
      <c r="P39" s="87">
        <f t="shared" si="19"/>
        <v>0</v>
      </c>
      <c r="Q39" s="87">
        <f t="shared" si="19"/>
        <v>0</v>
      </c>
      <c r="R39" s="87">
        <f t="shared" si="19"/>
        <v>0</v>
      </c>
      <c r="S39" s="87">
        <f t="shared" si="19"/>
        <v>0</v>
      </c>
      <c r="T39" s="87">
        <f t="shared" si="19"/>
        <v>0</v>
      </c>
      <c r="U39" s="87">
        <f t="shared" si="19"/>
        <v>0</v>
      </c>
      <c r="V39" s="87">
        <f t="shared" si="19"/>
        <v>0</v>
      </c>
      <c r="W39" s="87">
        <f t="shared" si="19"/>
        <v>0</v>
      </c>
      <c r="X39" s="87">
        <f t="shared" si="19"/>
        <v>0</v>
      </c>
      <c r="Y39" s="87">
        <f t="shared" si="19"/>
        <v>0</v>
      </c>
      <c r="Z39" s="87">
        <f t="shared" si="19"/>
        <v>0</v>
      </c>
      <c r="AA39" s="87">
        <f t="shared" si="19"/>
        <v>0</v>
      </c>
      <c r="AB39" s="87">
        <f t="shared" si="19"/>
        <v>0</v>
      </c>
      <c r="AC39" s="87">
        <f t="shared" si="19"/>
        <v>0</v>
      </c>
      <c r="AD39" s="87">
        <f t="shared" si="19"/>
        <v>0</v>
      </c>
      <c r="AE39" s="87">
        <f t="shared" si="19"/>
        <v>0</v>
      </c>
      <c r="AF39" s="87">
        <f t="shared" si="19"/>
        <v>0</v>
      </c>
      <c r="AG39" s="87">
        <f t="shared" si="19"/>
        <v>0</v>
      </c>
      <c r="AH39" s="87">
        <f t="shared" si="19"/>
        <v>0</v>
      </c>
      <c r="AI39" s="87">
        <f t="shared" si="19"/>
        <v>0</v>
      </c>
      <c r="AJ39" s="87">
        <f t="shared" si="19"/>
        <v>0</v>
      </c>
      <c r="AK39" s="87">
        <f t="shared" si="19"/>
        <v>0</v>
      </c>
    </row>
    <row r="40" spans="1:37" x14ac:dyDescent="0.2">
      <c r="A40" s="269">
        <v>10.089999999999998</v>
      </c>
      <c r="B40" s="266" t="s">
        <v>82</v>
      </c>
      <c r="C40" s="270"/>
      <c r="D40" s="268" t="s">
        <v>176</v>
      </c>
      <c r="E40" s="76" t="s">
        <v>72</v>
      </c>
      <c r="F40" s="88">
        <f t="shared" si="12"/>
        <v>0</v>
      </c>
      <c r="G40" s="94">
        <v>0</v>
      </c>
      <c r="H40" s="87">
        <f t="shared" ref="H40:AK40" si="20">G40*(1+Inflation_rate)</f>
        <v>0</v>
      </c>
      <c r="I40" s="87">
        <f t="shared" si="20"/>
        <v>0</v>
      </c>
      <c r="J40" s="87">
        <f t="shared" si="20"/>
        <v>0</v>
      </c>
      <c r="K40" s="87">
        <f t="shared" si="20"/>
        <v>0</v>
      </c>
      <c r="L40" s="87">
        <f t="shared" si="20"/>
        <v>0</v>
      </c>
      <c r="M40" s="87">
        <f t="shared" si="20"/>
        <v>0</v>
      </c>
      <c r="N40" s="87">
        <f t="shared" si="20"/>
        <v>0</v>
      </c>
      <c r="O40" s="87">
        <f t="shared" si="20"/>
        <v>0</v>
      </c>
      <c r="P40" s="87">
        <f t="shared" si="20"/>
        <v>0</v>
      </c>
      <c r="Q40" s="87">
        <f t="shared" si="20"/>
        <v>0</v>
      </c>
      <c r="R40" s="87">
        <f t="shared" si="20"/>
        <v>0</v>
      </c>
      <c r="S40" s="87">
        <f t="shared" si="20"/>
        <v>0</v>
      </c>
      <c r="T40" s="87">
        <f t="shared" si="20"/>
        <v>0</v>
      </c>
      <c r="U40" s="87">
        <f t="shared" si="20"/>
        <v>0</v>
      </c>
      <c r="V40" s="87">
        <f t="shared" si="20"/>
        <v>0</v>
      </c>
      <c r="W40" s="87">
        <f t="shared" si="20"/>
        <v>0</v>
      </c>
      <c r="X40" s="87">
        <f t="shared" si="20"/>
        <v>0</v>
      </c>
      <c r="Y40" s="87">
        <f t="shared" si="20"/>
        <v>0</v>
      </c>
      <c r="Z40" s="87">
        <f t="shared" si="20"/>
        <v>0</v>
      </c>
      <c r="AA40" s="87">
        <f t="shared" si="20"/>
        <v>0</v>
      </c>
      <c r="AB40" s="87">
        <f t="shared" si="20"/>
        <v>0</v>
      </c>
      <c r="AC40" s="87">
        <f t="shared" si="20"/>
        <v>0</v>
      </c>
      <c r="AD40" s="87">
        <f t="shared" si="20"/>
        <v>0</v>
      </c>
      <c r="AE40" s="87">
        <f t="shared" si="20"/>
        <v>0</v>
      </c>
      <c r="AF40" s="87">
        <f t="shared" si="20"/>
        <v>0</v>
      </c>
      <c r="AG40" s="87">
        <f t="shared" si="20"/>
        <v>0</v>
      </c>
      <c r="AH40" s="87">
        <f t="shared" si="20"/>
        <v>0</v>
      </c>
      <c r="AI40" s="87">
        <f t="shared" si="20"/>
        <v>0</v>
      </c>
      <c r="AJ40" s="87">
        <f t="shared" si="20"/>
        <v>0</v>
      </c>
      <c r="AK40" s="87">
        <f t="shared" si="20"/>
        <v>0</v>
      </c>
    </row>
    <row r="41" spans="1:37" x14ac:dyDescent="0.2">
      <c r="A41" s="269">
        <v>10.099999999999998</v>
      </c>
      <c r="B41" s="266" t="s">
        <v>83</v>
      </c>
      <c r="C41" s="270"/>
      <c r="D41" s="268" t="s">
        <v>176</v>
      </c>
      <c r="E41" s="76" t="s">
        <v>72</v>
      </c>
      <c r="F41" s="88">
        <f t="shared" si="12"/>
        <v>0</v>
      </c>
      <c r="G41" s="94">
        <v>0</v>
      </c>
      <c r="H41" s="87">
        <f t="shared" ref="H41:AK41" si="21">G41*(1+Inflation_rate)</f>
        <v>0</v>
      </c>
      <c r="I41" s="87">
        <f t="shared" si="21"/>
        <v>0</v>
      </c>
      <c r="J41" s="87">
        <f t="shared" si="21"/>
        <v>0</v>
      </c>
      <c r="K41" s="87">
        <f t="shared" si="21"/>
        <v>0</v>
      </c>
      <c r="L41" s="87">
        <f t="shared" si="21"/>
        <v>0</v>
      </c>
      <c r="M41" s="87">
        <f t="shared" si="21"/>
        <v>0</v>
      </c>
      <c r="N41" s="87">
        <f t="shared" si="21"/>
        <v>0</v>
      </c>
      <c r="O41" s="87">
        <f t="shared" si="21"/>
        <v>0</v>
      </c>
      <c r="P41" s="87">
        <f t="shared" si="21"/>
        <v>0</v>
      </c>
      <c r="Q41" s="87">
        <f t="shared" si="21"/>
        <v>0</v>
      </c>
      <c r="R41" s="87">
        <f t="shared" si="21"/>
        <v>0</v>
      </c>
      <c r="S41" s="87">
        <f t="shared" si="21"/>
        <v>0</v>
      </c>
      <c r="T41" s="87">
        <f t="shared" si="21"/>
        <v>0</v>
      </c>
      <c r="U41" s="87">
        <f t="shared" si="21"/>
        <v>0</v>
      </c>
      <c r="V41" s="87">
        <f t="shared" si="21"/>
        <v>0</v>
      </c>
      <c r="W41" s="87">
        <f t="shared" si="21"/>
        <v>0</v>
      </c>
      <c r="X41" s="87">
        <f t="shared" si="21"/>
        <v>0</v>
      </c>
      <c r="Y41" s="87">
        <f t="shared" si="21"/>
        <v>0</v>
      </c>
      <c r="Z41" s="87">
        <f t="shared" si="21"/>
        <v>0</v>
      </c>
      <c r="AA41" s="87">
        <f t="shared" si="21"/>
        <v>0</v>
      </c>
      <c r="AB41" s="87">
        <f t="shared" si="21"/>
        <v>0</v>
      </c>
      <c r="AC41" s="87">
        <f t="shared" si="21"/>
        <v>0</v>
      </c>
      <c r="AD41" s="87">
        <f t="shared" si="21"/>
        <v>0</v>
      </c>
      <c r="AE41" s="87">
        <f t="shared" si="21"/>
        <v>0</v>
      </c>
      <c r="AF41" s="87">
        <f t="shared" si="21"/>
        <v>0</v>
      </c>
      <c r="AG41" s="87">
        <f t="shared" si="21"/>
        <v>0</v>
      </c>
      <c r="AH41" s="87">
        <f t="shared" si="21"/>
        <v>0</v>
      </c>
      <c r="AI41" s="87">
        <f t="shared" si="21"/>
        <v>0</v>
      </c>
      <c r="AJ41" s="87">
        <f t="shared" si="21"/>
        <v>0</v>
      </c>
      <c r="AK41" s="87">
        <f t="shared" si="21"/>
        <v>0</v>
      </c>
    </row>
    <row r="42" spans="1:37" x14ac:dyDescent="0.2">
      <c r="A42" s="269">
        <v>10.109999999999998</v>
      </c>
      <c r="B42" s="266" t="s">
        <v>84</v>
      </c>
      <c r="C42" s="267"/>
      <c r="D42" s="268" t="s">
        <v>176</v>
      </c>
      <c r="E42" s="76" t="s">
        <v>72</v>
      </c>
      <c r="F42" s="88">
        <f t="shared" si="12"/>
        <v>0</v>
      </c>
      <c r="G42" s="94">
        <v>0</v>
      </c>
      <c r="H42" s="87">
        <f t="shared" ref="H42:AK42" si="22">G42*(1+Inflation_rate)</f>
        <v>0</v>
      </c>
      <c r="I42" s="87">
        <f t="shared" si="22"/>
        <v>0</v>
      </c>
      <c r="J42" s="87">
        <f t="shared" si="22"/>
        <v>0</v>
      </c>
      <c r="K42" s="87">
        <f t="shared" si="22"/>
        <v>0</v>
      </c>
      <c r="L42" s="87">
        <f t="shared" si="22"/>
        <v>0</v>
      </c>
      <c r="M42" s="87">
        <f t="shared" si="22"/>
        <v>0</v>
      </c>
      <c r="N42" s="87">
        <f t="shared" si="22"/>
        <v>0</v>
      </c>
      <c r="O42" s="87">
        <f t="shared" si="22"/>
        <v>0</v>
      </c>
      <c r="P42" s="87">
        <f t="shared" si="22"/>
        <v>0</v>
      </c>
      <c r="Q42" s="87">
        <f t="shared" si="22"/>
        <v>0</v>
      </c>
      <c r="R42" s="87">
        <f t="shared" si="22"/>
        <v>0</v>
      </c>
      <c r="S42" s="87">
        <f t="shared" si="22"/>
        <v>0</v>
      </c>
      <c r="T42" s="87">
        <f t="shared" si="22"/>
        <v>0</v>
      </c>
      <c r="U42" s="87">
        <f t="shared" si="22"/>
        <v>0</v>
      </c>
      <c r="V42" s="87">
        <f t="shared" si="22"/>
        <v>0</v>
      </c>
      <c r="W42" s="87">
        <f t="shared" si="22"/>
        <v>0</v>
      </c>
      <c r="X42" s="87">
        <f t="shared" si="22"/>
        <v>0</v>
      </c>
      <c r="Y42" s="87">
        <f t="shared" si="22"/>
        <v>0</v>
      </c>
      <c r="Z42" s="87">
        <f t="shared" si="22"/>
        <v>0</v>
      </c>
      <c r="AA42" s="87">
        <f t="shared" si="22"/>
        <v>0</v>
      </c>
      <c r="AB42" s="87">
        <f t="shared" si="22"/>
        <v>0</v>
      </c>
      <c r="AC42" s="87">
        <f t="shared" si="22"/>
        <v>0</v>
      </c>
      <c r="AD42" s="87">
        <f t="shared" si="22"/>
        <v>0</v>
      </c>
      <c r="AE42" s="87">
        <f t="shared" si="22"/>
        <v>0</v>
      </c>
      <c r="AF42" s="87">
        <f t="shared" si="22"/>
        <v>0</v>
      </c>
      <c r="AG42" s="87">
        <f t="shared" si="22"/>
        <v>0</v>
      </c>
      <c r="AH42" s="87">
        <f t="shared" si="22"/>
        <v>0</v>
      </c>
      <c r="AI42" s="87">
        <f t="shared" si="22"/>
        <v>0</v>
      </c>
      <c r="AJ42" s="87">
        <f t="shared" si="22"/>
        <v>0</v>
      </c>
      <c r="AK42" s="87">
        <f t="shared" si="22"/>
        <v>0</v>
      </c>
    </row>
    <row r="43" spans="1:37" x14ac:dyDescent="0.2">
      <c r="A43" s="269">
        <v>10.119999999999997</v>
      </c>
      <c r="B43" s="266" t="s">
        <v>202</v>
      </c>
      <c r="C43" s="267"/>
      <c r="D43" s="268" t="s">
        <v>176</v>
      </c>
      <c r="E43" s="76" t="s">
        <v>72</v>
      </c>
      <c r="F43" s="88">
        <f t="shared" si="12"/>
        <v>0</v>
      </c>
      <c r="G43" s="94">
        <v>0</v>
      </c>
      <c r="H43" s="87">
        <f t="shared" ref="H43:AK43" si="23">G43*(1+Inflation_rate)</f>
        <v>0</v>
      </c>
      <c r="I43" s="87">
        <f t="shared" si="23"/>
        <v>0</v>
      </c>
      <c r="J43" s="87">
        <f t="shared" si="23"/>
        <v>0</v>
      </c>
      <c r="K43" s="87">
        <f t="shared" si="23"/>
        <v>0</v>
      </c>
      <c r="L43" s="87">
        <f t="shared" si="23"/>
        <v>0</v>
      </c>
      <c r="M43" s="87">
        <f t="shared" si="23"/>
        <v>0</v>
      </c>
      <c r="N43" s="87">
        <f t="shared" si="23"/>
        <v>0</v>
      </c>
      <c r="O43" s="87">
        <f t="shared" si="23"/>
        <v>0</v>
      </c>
      <c r="P43" s="87">
        <f t="shared" si="23"/>
        <v>0</v>
      </c>
      <c r="Q43" s="87">
        <f t="shared" si="23"/>
        <v>0</v>
      </c>
      <c r="R43" s="87">
        <f t="shared" si="23"/>
        <v>0</v>
      </c>
      <c r="S43" s="87">
        <f t="shared" si="23"/>
        <v>0</v>
      </c>
      <c r="T43" s="87">
        <f t="shared" si="23"/>
        <v>0</v>
      </c>
      <c r="U43" s="87">
        <f t="shared" si="23"/>
        <v>0</v>
      </c>
      <c r="V43" s="87">
        <f t="shared" si="23"/>
        <v>0</v>
      </c>
      <c r="W43" s="87">
        <f t="shared" si="23"/>
        <v>0</v>
      </c>
      <c r="X43" s="87">
        <f t="shared" si="23"/>
        <v>0</v>
      </c>
      <c r="Y43" s="87">
        <f t="shared" si="23"/>
        <v>0</v>
      </c>
      <c r="Z43" s="87">
        <f t="shared" si="23"/>
        <v>0</v>
      </c>
      <c r="AA43" s="87">
        <f t="shared" si="23"/>
        <v>0</v>
      </c>
      <c r="AB43" s="87">
        <f t="shared" si="23"/>
        <v>0</v>
      </c>
      <c r="AC43" s="87">
        <f t="shared" si="23"/>
        <v>0</v>
      </c>
      <c r="AD43" s="87">
        <f t="shared" si="23"/>
        <v>0</v>
      </c>
      <c r="AE43" s="87">
        <f t="shared" si="23"/>
        <v>0</v>
      </c>
      <c r="AF43" s="87">
        <f t="shared" si="23"/>
        <v>0</v>
      </c>
      <c r="AG43" s="87">
        <f t="shared" si="23"/>
        <v>0</v>
      </c>
      <c r="AH43" s="87">
        <f t="shared" si="23"/>
        <v>0</v>
      </c>
      <c r="AI43" s="87">
        <f t="shared" si="23"/>
        <v>0</v>
      </c>
      <c r="AJ43" s="87">
        <f t="shared" si="23"/>
        <v>0</v>
      </c>
      <c r="AK43" s="87">
        <f t="shared" si="23"/>
        <v>0</v>
      </c>
    </row>
    <row r="44" spans="1:37" x14ac:dyDescent="0.2">
      <c r="A44" s="269">
        <v>10.129999999999997</v>
      </c>
      <c r="B44" s="266" t="s">
        <v>85</v>
      </c>
      <c r="C44" s="267"/>
      <c r="D44" s="268" t="s">
        <v>176</v>
      </c>
      <c r="E44" s="76" t="s">
        <v>72</v>
      </c>
      <c r="F44" s="88">
        <f t="shared" si="12"/>
        <v>0</v>
      </c>
      <c r="G44" s="94">
        <v>0</v>
      </c>
      <c r="H44" s="87">
        <f t="shared" ref="H44:AK44" si="24">G44*(1+Inflation_rate)</f>
        <v>0</v>
      </c>
      <c r="I44" s="87">
        <f t="shared" si="24"/>
        <v>0</v>
      </c>
      <c r="J44" s="87">
        <f t="shared" si="24"/>
        <v>0</v>
      </c>
      <c r="K44" s="87">
        <f t="shared" si="24"/>
        <v>0</v>
      </c>
      <c r="L44" s="87">
        <f t="shared" si="24"/>
        <v>0</v>
      </c>
      <c r="M44" s="87">
        <f t="shared" si="24"/>
        <v>0</v>
      </c>
      <c r="N44" s="87">
        <f t="shared" si="24"/>
        <v>0</v>
      </c>
      <c r="O44" s="87">
        <f t="shared" si="24"/>
        <v>0</v>
      </c>
      <c r="P44" s="87">
        <f t="shared" si="24"/>
        <v>0</v>
      </c>
      <c r="Q44" s="87">
        <f t="shared" si="24"/>
        <v>0</v>
      </c>
      <c r="R44" s="87">
        <f t="shared" si="24"/>
        <v>0</v>
      </c>
      <c r="S44" s="87">
        <f t="shared" si="24"/>
        <v>0</v>
      </c>
      <c r="T44" s="87">
        <f t="shared" si="24"/>
        <v>0</v>
      </c>
      <c r="U44" s="87">
        <f t="shared" si="24"/>
        <v>0</v>
      </c>
      <c r="V44" s="87">
        <f t="shared" si="24"/>
        <v>0</v>
      </c>
      <c r="W44" s="87">
        <f t="shared" si="24"/>
        <v>0</v>
      </c>
      <c r="X44" s="87">
        <f t="shared" si="24"/>
        <v>0</v>
      </c>
      <c r="Y44" s="87">
        <f t="shared" si="24"/>
        <v>0</v>
      </c>
      <c r="Z44" s="87">
        <f t="shared" si="24"/>
        <v>0</v>
      </c>
      <c r="AA44" s="87">
        <f t="shared" si="24"/>
        <v>0</v>
      </c>
      <c r="AB44" s="87">
        <f t="shared" si="24"/>
        <v>0</v>
      </c>
      <c r="AC44" s="87">
        <f t="shared" si="24"/>
        <v>0</v>
      </c>
      <c r="AD44" s="87">
        <f t="shared" si="24"/>
        <v>0</v>
      </c>
      <c r="AE44" s="87">
        <f t="shared" si="24"/>
        <v>0</v>
      </c>
      <c r="AF44" s="87">
        <f t="shared" si="24"/>
        <v>0</v>
      </c>
      <c r="AG44" s="87">
        <f t="shared" si="24"/>
        <v>0</v>
      </c>
      <c r="AH44" s="87">
        <f t="shared" si="24"/>
        <v>0</v>
      </c>
      <c r="AI44" s="87">
        <f t="shared" si="24"/>
        <v>0</v>
      </c>
      <c r="AJ44" s="87">
        <f t="shared" si="24"/>
        <v>0</v>
      </c>
      <c r="AK44" s="87">
        <f t="shared" si="24"/>
        <v>0</v>
      </c>
    </row>
    <row r="45" spans="1:37" x14ac:dyDescent="0.2">
      <c r="A45" s="269">
        <v>10.139999999999997</v>
      </c>
      <c r="B45" s="266" t="s">
        <v>40</v>
      </c>
      <c r="C45" s="267"/>
      <c r="D45" s="268" t="s">
        <v>176</v>
      </c>
      <c r="E45" s="76" t="s">
        <v>72</v>
      </c>
      <c r="F45" s="88">
        <f t="shared" si="12"/>
        <v>0</v>
      </c>
      <c r="G45" s="94">
        <v>0</v>
      </c>
      <c r="H45" s="87">
        <f t="shared" ref="H45:AK45" si="25">G45*(1+Inflation_rate)</f>
        <v>0</v>
      </c>
      <c r="I45" s="87">
        <f t="shared" si="25"/>
        <v>0</v>
      </c>
      <c r="J45" s="87">
        <f t="shared" si="25"/>
        <v>0</v>
      </c>
      <c r="K45" s="87">
        <f t="shared" si="25"/>
        <v>0</v>
      </c>
      <c r="L45" s="87">
        <f t="shared" si="25"/>
        <v>0</v>
      </c>
      <c r="M45" s="87">
        <f t="shared" si="25"/>
        <v>0</v>
      </c>
      <c r="N45" s="87">
        <f t="shared" si="25"/>
        <v>0</v>
      </c>
      <c r="O45" s="87">
        <f t="shared" si="25"/>
        <v>0</v>
      </c>
      <c r="P45" s="87">
        <f t="shared" si="25"/>
        <v>0</v>
      </c>
      <c r="Q45" s="87">
        <f t="shared" si="25"/>
        <v>0</v>
      </c>
      <c r="R45" s="87">
        <f t="shared" si="25"/>
        <v>0</v>
      </c>
      <c r="S45" s="87">
        <f t="shared" si="25"/>
        <v>0</v>
      </c>
      <c r="T45" s="87">
        <f t="shared" si="25"/>
        <v>0</v>
      </c>
      <c r="U45" s="87">
        <f t="shared" si="25"/>
        <v>0</v>
      </c>
      <c r="V45" s="87">
        <f t="shared" si="25"/>
        <v>0</v>
      </c>
      <c r="W45" s="87">
        <f t="shared" si="25"/>
        <v>0</v>
      </c>
      <c r="X45" s="87">
        <f t="shared" si="25"/>
        <v>0</v>
      </c>
      <c r="Y45" s="87">
        <f t="shared" si="25"/>
        <v>0</v>
      </c>
      <c r="Z45" s="87">
        <f t="shared" si="25"/>
        <v>0</v>
      </c>
      <c r="AA45" s="87">
        <f t="shared" si="25"/>
        <v>0</v>
      </c>
      <c r="AB45" s="87">
        <f t="shared" si="25"/>
        <v>0</v>
      </c>
      <c r="AC45" s="87">
        <f t="shared" si="25"/>
        <v>0</v>
      </c>
      <c r="AD45" s="87">
        <f t="shared" si="25"/>
        <v>0</v>
      </c>
      <c r="AE45" s="87">
        <f t="shared" si="25"/>
        <v>0</v>
      </c>
      <c r="AF45" s="87">
        <f t="shared" si="25"/>
        <v>0</v>
      </c>
      <c r="AG45" s="87">
        <f t="shared" si="25"/>
        <v>0</v>
      </c>
      <c r="AH45" s="87">
        <f t="shared" si="25"/>
        <v>0</v>
      </c>
      <c r="AI45" s="87">
        <f t="shared" si="25"/>
        <v>0</v>
      </c>
      <c r="AJ45" s="87">
        <f t="shared" si="25"/>
        <v>0</v>
      </c>
      <c r="AK45" s="87">
        <f t="shared" si="25"/>
        <v>0</v>
      </c>
    </row>
    <row r="46" spans="1:37" x14ac:dyDescent="0.2">
      <c r="A46" s="269">
        <v>10.149999999999997</v>
      </c>
      <c r="B46" s="266" t="s">
        <v>39</v>
      </c>
      <c r="C46" s="270"/>
      <c r="D46" s="268" t="s">
        <v>176</v>
      </c>
      <c r="E46" s="76" t="s">
        <v>72</v>
      </c>
      <c r="F46" s="88">
        <f t="shared" si="12"/>
        <v>0</v>
      </c>
      <c r="G46" s="94">
        <v>0</v>
      </c>
      <c r="H46" s="87">
        <f t="shared" ref="H46:AK46" si="26">G46*(1+Inflation_rate)</f>
        <v>0</v>
      </c>
      <c r="I46" s="87">
        <f t="shared" si="26"/>
        <v>0</v>
      </c>
      <c r="J46" s="87">
        <f t="shared" si="26"/>
        <v>0</v>
      </c>
      <c r="K46" s="87">
        <f t="shared" si="26"/>
        <v>0</v>
      </c>
      <c r="L46" s="87">
        <f t="shared" si="26"/>
        <v>0</v>
      </c>
      <c r="M46" s="87">
        <f t="shared" si="26"/>
        <v>0</v>
      </c>
      <c r="N46" s="87">
        <f t="shared" si="26"/>
        <v>0</v>
      </c>
      <c r="O46" s="87">
        <f t="shared" si="26"/>
        <v>0</v>
      </c>
      <c r="P46" s="87">
        <f t="shared" si="26"/>
        <v>0</v>
      </c>
      <c r="Q46" s="87">
        <f t="shared" si="26"/>
        <v>0</v>
      </c>
      <c r="R46" s="87">
        <f t="shared" si="26"/>
        <v>0</v>
      </c>
      <c r="S46" s="87">
        <f t="shared" si="26"/>
        <v>0</v>
      </c>
      <c r="T46" s="87">
        <f t="shared" si="26"/>
        <v>0</v>
      </c>
      <c r="U46" s="87">
        <f t="shared" si="26"/>
        <v>0</v>
      </c>
      <c r="V46" s="87">
        <f t="shared" si="26"/>
        <v>0</v>
      </c>
      <c r="W46" s="87">
        <f t="shared" si="26"/>
        <v>0</v>
      </c>
      <c r="X46" s="87">
        <f t="shared" si="26"/>
        <v>0</v>
      </c>
      <c r="Y46" s="87">
        <f t="shared" si="26"/>
        <v>0</v>
      </c>
      <c r="Z46" s="87">
        <f t="shared" si="26"/>
        <v>0</v>
      </c>
      <c r="AA46" s="87">
        <f t="shared" si="26"/>
        <v>0</v>
      </c>
      <c r="AB46" s="87">
        <f t="shared" si="26"/>
        <v>0</v>
      </c>
      <c r="AC46" s="87">
        <f t="shared" si="26"/>
        <v>0</v>
      </c>
      <c r="AD46" s="87">
        <f t="shared" si="26"/>
        <v>0</v>
      </c>
      <c r="AE46" s="87">
        <f t="shared" si="26"/>
        <v>0</v>
      </c>
      <c r="AF46" s="87">
        <f t="shared" si="26"/>
        <v>0</v>
      </c>
      <c r="AG46" s="87">
        <f t="shared" si="26"/>
        <v>0</v>
      </c>
      <c r="AH46" s="87">
        <f t="shared" si="26"/>
        <v>0</v>
      </c>
      <c r="AI46" s="87">
        <f t="shared" si="26"/>
        <v>0</v>
      </c>
      <c r="AJ46" s="87">
        <f t="shared" si="26"/>
        <v>0</v>
      </c>
      <c r="AK46" s="87">
        <f t="shared" si="26"/>
        <v>0</v>
      </c>
    </row>
    <row r="47" spans="1:37" x14ac:dyDescent="0.2">
      <c r="A47" s="269">
        <v>10.159999999999997</v>
      </c>
      <c r="B47" s="266" t="s">
        <v>58</v>
      </c>
      <c r="C47" s="267"/>
      <c r="D47" s="268" t="s">
        <v>176</v>
      </c>
      <c r="E47" s="76" t="s">
        <v>72</v>
      </c>
      <c r="F47" s="88">
        <f t="shared" si="12"/>
        <v>0</v>
      </c>
      <c r="G47" s="94">
        <v>0</v>
      </c>
      <c r="H47" s="87">
        <f t="shared" ref="H47:AK49" si="27">G47*(1+Inflation_rate)</f>
        <v>0</v>
      </c>
      <c r="I47" s="87">
        <f t="shared" si="27"/>
        <v>0</v>
      </c>
      <c r="J47" s="87">
        <f t="shared" si="27"/>
        <v>0</v>
      </c>
      <c r="K47" s="87">
        <f t="shared" si="27"/>
        <v>0</v>
      </c>
      <c r="L47" s="87">
        <f t="shared" si="27"/>
        <v>0</v>
      </c>
      <c r="M47" s="87">
        <f t="shared" si="27"/>
        <v>0</v>
      </c>
      <c r="N47" s="87">
        <f t="shared" si="27"/>
        <v>0</v>
      </c>
      <c r="O47" s="87">
        <f t="shared" si="27"/>
        <v>0</v>
      </c>
      <c r="P47" s="87">
        <f t="shared" si="27"/>
        <v>0</v>
      </c>
      <c r="Q47" s="87">
        <f t="shared" si="27"/>
        <v>0</v>
      </c>
      <c r="R47" s="87">
        <f t="shared" si="27"/>
        <v>0</v>
      </c>
      <c r="S47" s="87">
        <f t="shared" si="27"/>
        <v>0</v>
      </c>
      <c r="T47" s="87">
        <f t="shared" si="27"/>
        <v>0</v>
      </c>
      <c r="U47" s="87">
        <f t="shared" si="27"/>
        <v>0</v>
      </c>
      <c r="V47" s="87">
        <f t="shared" si="27"/>
        <v>0</v>
      </c>
      <c r="W47" s="87">
        <f t="shared" si="27"/>
        <v>0</v>
      </c>
      <c r="X47" s="87">
        <f t="shared" si="27"/>
        <v>0</v>
      </c>
      <c r="Y47" s="87">
        <f t="shared" si="27"/>
        <v>0</v>
      </c>
      <c r="Z47" s="87">
        <f t="shared" si="27"/>
        <v>0</v>
      </c>
      <c r="AA47" s="87">
        <f t="shared" si="27"/>
        <v>0</v>
      </c>
      <c r="AB47" s="87">
        <f t="shared" si="27"/>
        <v>0</v>
      </c>
      <c r="AC47" s="87">
        <f t="shared" si="27"/>
        <v>0</v>
      </c>
      <c r="AD47" s="87">
        <f t="shared" si="27"/>
        <v>0</v>
      </c>
      <c r="AE47" s="87">
        <f t="shared" si="27"/>
        <v>0</v>
      </c>
      <c r="AF47" s="87">
        <f t="shared" si="27"/>
        <v>0</v>
      </c>
      <c r="AG47" s="87">
        <f t="shared" si="27"/>
        <v>0</v>
      </c>
      <c r="AH47" s="87">
        <f t="shared" si="27"/>
        <v>0</v>
      </c>
      <c r="AI47" s="87">
        <f t="shared" si="27"/>
        <v>0</v>
      </c>
      <c r="AJ47" s="87">
        <f t="shared" si="27"/>
        <v>0</v>
      </c>
      <c r="AK47" s="87">
        <f t="shared" si="27"/>
        <v>0</v>
      </c>
    </row>
    <row r="48" spans="1:37" s="263" customFormat="1" x14ac:dyDescent="0.2">
      <c r="A48" s="269">
        <v>10.169999999999996</v>
      </c>
      <c r="B48" s="266" t="s">
        <v>203</v>
      </c>
      <c r="C48" s="267"/>
      <c r="D48" s="268" t="s">
        <v>176</v>
      </c>
      <c r="E48" s="264" t="s">
        <v>72</v>
      </c>
      <c r="F48" s="276">
        <f t="shared" si="12"/>
        <v>0</v>
      </c>
      <c r="G48" s="277">
        <v>0</v>
      </c>
      <c r="H48" s="87">
        <f t="shared" si="27"/>
        <v>0</v>
      </c>
      <c r="I48" s="87">
        <f t="shared" si="27"/>
        <v>0</v>
      </c>
      <c r="J48" s="87">
        <f t="shared" si="27"/>
        <v>0</v>
      </c>
      <c r="K48" s="87">
        <f t="shared" si="27"/>
        <v>0</v>
      </c>
      <c r="L48" s="87">
        <f t="shared" si="27"/>
        <v>0</v>
      </c>
      <c r="M48" s="87">
        <f t="shared" si="27"/>
        <v>0</v>
      </c>
      <c r="N48" s="87">
        <f t="shared" si="27"/>
        <v>0</v>
      </c>
      <c r="O48" s="87">
        <f t="shared" si="27"/>
        <v>0</v>
      </c>
      <c r="P48" s="87">
        <f t="shared" si="27"/>
        <v>0</v>
      </c>
      <c r="Q48" s="87">
        <f t="shared" si="27"/>
        <v>0</v>
      </c>
      <c r="R48" s="87">
        <f t="shared" si="27"/>
        <v>0</v>
      </c>
      <c r="S48" s="87">
        <f t="shared" si="27"/>
        <v>0</v>
      </c>
      <c r="T48" s="87">
        <f t="shared" si="27"/>
        <v>0</v>
      </c>
      <c r="U48" s="87">
        <f t="shared" si="27"/>
        <v>0</v>
      </c>
      <c r="V48" s="87">
        <f t="shared" si="27"/>
        <v>0</v>
      </c>
      <c r="W48" s="87">
        <f t="shared" si="27"/>
        <v>0</v>
      </c>
      <c r="X48" s="87">
        <f t="shared" si="27"/>
        <v>0</v>
      </c>
      <c r="Y48" s="87">
        <f t="shared" si="27"/>
        <v>0</v>
      </c>
      <c r="Z48" s="87">
        <f t="shared" si="27"/>
        <v>0</v>
      </c>
      <c r="AA48" s="87">
        <f t="shared" si="27"/>
        <v>0</v>
      </c>
      <c r="AB48" s="87">
        <f t="shared" si="27"/>
        <v>0</v>
      </c>
      <c r="AC48" s="87">
        <f t="shared" si="27"/>
        <v>0</v>
      </c>
      <c r="AD48" s="87">
        <f t="shared" si="27"/>
        <v>0</v>
      </c>
      <c r="AE48" s="87">
        <f t="shared" si="27"/>
        <v>0</v>
      </c>
      <c r="AF48" s="87">
        <f t="shared" si="27"/>
        <v>0</v>
      </c>
      <c r="AG48" s="87">
        <f t="shared" si="27"/>
        <v>0</v>
      </c>
      <c r="AH48" s="87">
        <f t="shared" si="27"/>
        <v>0</v>
      </c>
      <c r="AI48" s="87">
        <f t="shared" si="27"/>
        <v>0</v>
      </c>
      <c r="AJ48" s="87">
        <f t="shared" si="27"/>
        <v>0</v>
      </c>
      <c r="AK48" s="87">
        <f t="shared" si="27"/>
        <v>0</v>
      </c>
    </row>
    <row r="49" spans="1:37" s="263" customFormat="1" x14ac:dyDescent="0.2">
      <c r="A49" s="269">
        <v>10.179999999999996</v>
      </c>
      <c r="B49" s="266" t="s">
        <v>58</v>
      </c>
      <c r="C49" s="267"/>
      <c r="D49" s="268" t="s">
        <v>176</v>
      </c>
      <c r="E49" s="264" t="s">
        <v>72</v>
      </c>
      <c r="F49" s="276">
        <f t="shared" si="12"/>
        <v>0</v>
      </c>
      <c r="G49" s="277">
        <v>0</v>
      </c>
      <c r="H49" s="87">
        <f t="shared" si="27"/>
        <v>0</v>
      </c>
      <c r="I49" s="87">
        <f t="shared" si="27"/>
        <v>0</v>
      </c>
      <c r="J49" s="87">
        <f t="shared" si="27"/>
        <v>0</v>
      </c>
      <c r="K49" s="87">
        <f t="shared" si="27"/>
        <v>0</v>
      </c>
      <c r="L49" s="87">
        <f t="shared" si="27"/>
        <v>0</v>
      </c>
      <c r="M49" s="87">
        <f t="shared" si="27"/>
        <v>0</v>
      </c>
      <c r="N49" s="87">
        <f t="shared" si="27"/>
        <v>0</v>
      </c>
      <c r="O49" s="87">
        <f t="shared" si="27"/>
        <v>0</v>
      </c>
      <c r="P49" s="87">
        <f t="shared" si="27"/>
        <v>0</v>
      </c>
      <c r="Q49" s="87">
        <f t="shared" si="27"/>
        <v>0</v>
      </c>
      <c r="R49" s="87">
        <f t="shared" si="27"/>
        <v>0</v>
      </c>
      <c r="S49" s="87">
        <f t="shared" si="27"/>
        <v>0</v>
      </c>
      <c r="T49" s="87">
        <f t="shared" si="27"/>
        <v>0</v>
      </c>
      <c r="U49" s="87">
        <f t="shared" si="27"/>
        <v>0</v>
      </c>
      <c r="V49" s="87">
        <f t="shared" si="27"/>
        <v>0</v>
      </c>
      <c r="W49" s="87">
        <f t="shared" si="27"/>
        <v>0</v>
      </c>
      <c r="X49" s="87">
        <f t="shared" si="27"/>
        <v>0</v>
      </c>
      <c r="Y49" s="87">
        <f t="shared" si="27"/>
        <v>0</v>
      </c>
      <c r="Z49" s="87">
        <f t="shared" si="27"/>
        <v>0</v>
      </c>
      <c r="AA49" s="87">
        <f t="shared" si="27"/>
        <v>0</v>
      </c>
      <c r="AB49" s="87">
        <f t="shared" si="27"/>
        <v>0</v>
      </c>
      <c r="AC49" s="87">
        <f t="shared" si="27"/>
        <v>0</v>
      </c>
      <c r="AD49" s="87">
        <f t="shared" si="27"/>
        <v>0</v>
      </c>
      <c r="AE49" s="87">
        <f t="shared" si="27"/>
        <v>0</v>
      </c>
      <c r="AF49" s="87">
        <f t="shared" si="27"/>
        <v>0</v>
      </c>
      <c r="AG49" s="87">
        <f t="shared" si="27"/>
        <v>0</v>
      </c>
      <c r="AH49" s="87">
        <f t="shared" si="27"/>
        <v>0</v>
      </c>
      <c r="AI49" s="87">
        <f t="shared" si="27"/>
        <v>0</v>
      </c>
      <c r="AJ49" s="87">
        <f t="shared" si="27"/>
        <v>0</v>
      </c>
      <c r="AK49" s="87">
        <f t="shared" si="27"/>
        <v>0</v>
      </c>
    </row>
    <row r="50" spans="1:37" ht="13.5" thickBot="1" x14ac:dyDescent="0.25">
      <c r="A50" s="269">
        <v>10.189999999999996</v>
      </c>
      <c r="B50" s="266" t="s">
        <v>44</v>
      </c>
      <c r="C50" s="267"/>
      <c r="D50" s="268" t="s">
        <v>176</v>
      </c>
      <c r="E50" s="76" t="s">
        <v>72</v>
      </c>
      <c r="F50" s="95">
        <f t="shared" si="12"/>
        <v>0</v>
      </c>
      <c r="G50" s="94">
        <v>0</v>
      </c>
      <c r="H50" s="87">
        <f t="shared" ref="H50:AK50" si="28">G50*(1+Inflation_rate)</f>
        <v>0</v>
      </c>
      <c r="I50" s="87">
        <f t="shared" si="28"/>
        <v>0</v>
      </c>
      <c r="J50" s="87">
        <f t="shared" si="28"/>
        <v>0</v>
      </c>
      <c r="K50" s="87">
        <f t="shared" si="28"/>
        <v>0</v>
      </c>
      <c r="L50" s="87">
        <f t="shared" si="28"/>
        <v>0</v>
      </c>
      <c r="M50" s="87">
        <f t="shared" si="28"/>
        <v>0</v>
      </c>
      <c r="N50" s="87">
        <f t="shared" si="28"/>
        <v>0</v>
      </c>
      <c r="O50" s="87">
        <f t="shared" si="28"/>
        <v>0</v>
      </c>
      <c r="P50" s="87">
        <f t="shared" si="28"/>
        <v>0</v>
      </c>
      <c r="Q50" s="87">
        <f t="shared" si="28"/>
        <v>0</v>
      </c>
      <c r="R50" s="87">
        <f t="shared" si="28"/>
        <v>0</v>
      </c>
      <c r="S50" s="87">
        <f t="shared" si="28"/>
        <v>0</v>
      </c>
      <c r="T50" s="87">
        <f t="shared" si="28"/>
        <v>0</v>
      </c>
      <c r="U50" s="87">
        <f t="shared" si="28"/>
        <v>0</v>
      </c>
      <c r="V50" s="87">
        <f t="shared" si="28"/>
        <v>0</v>
      </c>
      <c r="W50" s="87">
        <f t="shared" si="28"/>
        <v>0</v>
      </c>
      <c r="X50" s="87">
        <f t="shared" si="28"/>
        <v>0</v>
      </c>
      <c r="Y50" s="87">
        <f t="shared" si="28"/>
        <v>0</v>
      </c>
      <c r="Z50" s="87">
        <f t="shared" si="28"/>
        <v>0</v>
      </c>
      <c r="AA50" s="87">
        <f t="shared" si="28"/>
        <v>0</v>
      </c>
      <c r="AB50" s="87">
        <f t="shared" si="28"/>
        <v>0</v>
      </c>
      <c r="AC50" s="87">
        <f t="shared" si="28"/>
        <v>0</v>
      </c>
      <c r="AD50" s="87">
        <f t="shared" si="28"/>
        <v>0</v>
      </c>
      <c r="AE50" s="87">
        <f t="shared" si="28"/>
        <v>0</v>
      </c>
      <c r="AF50" s="87">
        <f t="shared" si="28"/>
        <v>0</v>
      </c>
      <c r="AG50" s="87">
        <f t="shared" si="28"/>
        <v>0</v>
      </c>
      <c r="AH50" s="87">
        <f t="shared" si="28"/>
        <v>0</v>
      </c>
      <c r="AI50" s="87">
        <f t="shared" si="28"/>
        <v>0</v>
      </c>
      <c r="AJ50" s="87">
        <f t="shared" si="28"/>
        <v>0</v>
      </c>
      <c r="AK50" s="87">
        <f t="shared" si="28"/>
        <v>0</v>
      </c>
    </row>
    <row r="51" spans="1:37" ht="15.75" thickBot="1" x14ac:dyDescent="0.25">
      <c r="A51" s="65"/>
      <c r="B51" s="28" t="s">
        <v>89</v>
      </c>
      <c r="C51" s="29"/>
      <c r="D51" s="29"/>
      <c r="E51" s="79" t="s">
        <v>72</v>
      </c>
      <c r="F51" s="95">
        <f>SUM(G51:AK51)</f>
        <v>0</v>
      </c>
      <c r="G51" s="90">
        <f t="shared" ref="G51:AK51" si="29">SUM(G32:G50)</f>
        <v>0</v>
      </c>
      <c r="H51" s="90">
        <f t="shared" si="29"/>
        <v>0</v>
      </c>
      <c r="I51" s="90">
        <f t="shared" si="29"/>
        <v>0</v>
      </c>
      <c r="J51" s="90">
        <f t="shared" si="29"/>
        <v>0</v>
      </c>
      <c r="K51" s="90">
        <f t="shared" si="29"/>
        <v>0</v>
      </c>
      <c r="L51" s="90">
        <f t="shared" si="29"/>
        <v>0</v>
      </c>
      <c r="M51" s="90">
        <f t="shared" si="29"/>
        <v>0</v>
      </c>
      <c r="N51" s="90">
        <f t="shared" si="29"/>
        <v>0</v>
      </c>
      <c r="O51" s="90">
        <f t="shared" si="29"/>
        <v>0</v>
      </c>
      <c r="P51" s="90">
        <f t="shared" si="29"/>
        <v>0</v>
      </c>
      <c r="Q51" s="90">
        <f t="shared" si="29"/>
        <v>0</v>
      </c>
      <c r="R51" s="90">
        <f t="shared" si="29"/>
        <v>0</v>
      </c>
      <c r="S51" s="90">
        <f t="shared" si="29"/>
        <v>0</v>
      </c>
      <c r="T51" s="90">
        <f t="shared" si="29"/>
        <v>0</v>
      </c>
      <c r="U51" s="90">
        <f t="shared" si="29"/>
        <v>0</v>
      </c>
      <c r="V51" s="90">
        <f t="shared" si="29"/>
        <v>0</v>
      </c>
      <c r="W51" s="90">
        <f t="shared" si="29"/>
        <v>0</v>
      </c>
      <c r="X51" s="90">
        <f t="shared" si="29"/>
        <v>0</v>
      </c>
      <c r="Y51" s="90">
        <f t="shared" si="29"/>
        <v>0</v>
      </c>
      <c r="Z51" s="90">
        <f t="shared" si="29"/>
        <v>0</v>
      </c>
      <c r="AA51" s="90">
        <f t="shared" si="29"/>
        <v>0</v>
      </c>
      <c r="AB51" s="90">
        <f t="shared" si="29"/>
        <v>0</v>
      </c>
      <c r="AC51" s="90">
        <f t="shared" si="29"/>
        <v>0</v>
      </c>
      <c r="AD51" s="90">
        <f t="shared" si="29"/>
        <v>0</v>
      </c>
      <c r="AE51" s="90">
        <f t="shared" si="29"/>
        <v>0</v>
      </c>
      <c r="AF51" s="90">
        <f t="shared" si="29"/>
        <v>0</v>
      </c>
      <c r="AG51" s="90">
        <f t="shared" si="29"/>
        <v>0</v>
      </c>
      <c r="AH51" s="90">
        <f t="shared" si="29"/>
        <v>0</v>
      </c>
      <c r="AI51" s="90">
        <f t="shared" si="29"/>
        <v>0</v>
      </c>
      <c r="AJ51" s="90">
        <f t="shared" si="29"/>
        <v>0</v>
      </c>
      <c r="AK51" s="90">
        <f t="shared" si="29"/>
        <v>0</v>
      </c>
    </row>
    <row r="52" spans="1:37" ht="15" x14ac:dyDescent="0.2">
      <c r="A52" s="1"/>
      <c r="B52" s="41"/>
      <c r="C52" s="26"/>
      <c r="D52" s="26"/>
      <c r="E52" s="91"/>
      <c r="F52" s="91"/>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row>
    <row r="53" spans="1:37" s="34" customFormat="1" ht="13.5" thickBot="1" x14ac:dyDescent="0.25">
      <c r="A53" s="30">
        <v>11</v>
      </c>
      <c r="B53" s="31" t="s">
        <v>91</v>
      </c>
      <c r="C53" s="31"/>
      <c r="D53" s="32"/>
      <c r="E53" s="78"/>
      <c r="F53" s="78"/>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row>
    <row r="54" spans="1:37" x14ac:dyDescent="0.2">
      <c r="A54" s="278">
        <v>11.01</v>
      </c>
      <c r="B54" s="271" t="s">
        <v>78</v>
      </c>
      <c r="C54" s="272"/>
      <c r="D54" s="273" t="s">
        <v>176</v>
      </c>
      <c r="E54" s="76" t="s">
        <v>72</v>
      </c>
      <c r="F54" s="86">
        <f>SUM(G54:AK54)</f>
        <v>0</v>
      </c>
      <c r="G54" s="94">
        <v>0</v>
      </c>
      <c r="H54" s="87">
        <f t="shared" ref="H54:AK54" si="30">G54*(1+Inflation_rate)</f>
        <v>0</v>
      </c>
      <c r="I54" s="87">
        <f t="shared" si="30"/>
        <v>0</v>
      </c>
      <c r="J54" s="87">
        <f t="shared" si="30"/>
        <v>0</v>
      </c>
      <c r="K54" s="87">
        <f t="shared" si="30"/>
        <v>0</v>
      </c>
      <c r="L54" s="87">
        <f t="shared" si="30"/>
        <v>0</v>
      </c>
      <c r="M54" s="87">
        <f t="shared" si="30"/>
        <v>0</v>
      </c>
      <c r="N54" s="87">
        <f t="shared" si="30"/>
        <v>0</v>
      </c>
      <c r="O54" s="87">
        <f t="shared" si="30"/>
        <v>0</v>
      </c>
      <c r="P54" s="87">
        <f t="shared" si="30"/>
        <v>0</v>
      </c>
      <c r="Q54" s="87">
        <f t="shared" si="30"/>
        <v>0</v>
      </c>
      <c r="R54" s="87">
        <f t="shared" si="30"/>
        <v>0</v>
      </c>
      <c r="S54" s="87">
        <f t="shared" si="30"/>
        <v>0</v>
      </c>
      <c r="T54" s="87">
        <f t="shared" si="30"/>
        <v>0</v>
      </c>
      <c r="U54" s="87">
        <f t="shared" si="30"/>
        <v>0</v>
      </c>
      <c r="V54" s="87">
        <f t="shared" si="30"/>
        <v>0</v>
      </c>
      <c r="W54" s="87">
        <f t="shared" si="30"/>
        <v>0</v>
      </c>
      <c r="X54" s="87">
        <f t="shared" si="30"/>
        <v>0</v>
      </c>
      <c r="Y54" s="87">
        <f t="shared" si="30"/>
        <v>0</v>
      </c>
      <c r="Z54" s="87">
        <f t="shared" si="30"/>
        <v>0</v>
      </c>
      <c r="AA54" s="87">
        <f t="shared" si="30"/>
        <v>0</v>
      </c>
      <c r="AB54" s="87">
        <f t="shared" si="30"/>
        <v>0</v>
      </c>
      <c r="AC54" s="87">
        <f t="shared" si="30"/>
        <v>0</v>
      </c>
      <c r="AD54" s="87">
        <f t="shared" si="30"/>
        <v>0</v>
      </c>
      <c r="AE54" s="87">
        <f t="shared" si="30"/>
        <v>0</v>
      </c>
      <c r="AF54" s="87">
        <f t="shared" si="30"/>
        <v>0</v>
      </c>
      <c r="AG54" s="87">
        <f t="shared" si="30"/>
        <v>0</v>
      </c>
      <c r="AH54" s="87">
        <f t="shared" si="30"/>
        <v>0</v>
      </c>
      <c r="AI54" s="87">
        <f t="shared" si="30"/>
        <v>0</v>
      </c>
      <c r="AJ54" s="87">
        <f t="shared" si="30"/>
        <v>0</v>
      </c>
      <c r="AK54" s="87">
        <f t="shared" si="30"/>
        <v>0</v>
      </c>
    </row>
    <row r="55" spans="1:37" x14ac:dyDescent="0.2">
      <c r="A55" s="278">
        <v>11.02</v>
      </c>
      <c r="B55" s="271" t="s">
        <v>42</v>
      </c>
      <c r="C55" s="272"/>
      <c r="D55" s="274" t="s">
        <v>176</v>
      </c>
      <c r="E55" s="76" t="s">
        <v>72</v>
      </c>
      <c r="F55" s="88">
        <f t="shared" ref="F55:F72" si="31">SUM(G55:AK55)</f>
        <v>0</v>
      </c>
      <c r="G55" s="94">
        <v>0</v>
      </c>
      <c r="H55" s="87">
        <f t="shared" ref="H55:AK55" si="32">G55*(1+Inflation_rate)</f>
        <v>0</v>
      </c>
      <c r="I55" s="87">
        <f t="shared" si="32"/>
        <v>0</v>
      </c>
      <c r="J55" s="87">
        <f t="shared" si="32"/>
        <v>0</v>
      </c>
      <c r="K55" s="87">
        <f t="shared" si="32"/>
        <v>0</v>
      </c>
      <c r="L55" s="87">
        <f t="shared" si="32"/>
        <v>0</v>
      </c>
      <c r="M55" s="87">
        <f t="shared" si="32"/>
        <v>0</v>
      </c>
      <c r="N55" s="87">
        <f t="shared" si="32"/>
        <v>0</v>
      </c>
      <c r="O55" s="87">
        <f t="shared" si="32"/>
        <v>0</v>
      </c>
      <c r="P55" s="87">
        <f t="shared" si="32"/>
        <v>0</v>
      </c>
      <c r="Q55" s="87">
        <f t="shared" si="32"/>
        <v>0</v>
      </c>
      <c r="R55" s="87">
        <f t="shared" si="32"/>
        <v>0</v>
      </c>
      <c r="S55" s="87">
        <f t="shared" si="32"/>
        <v>0</v>
      </c>
      <c r="T55" s="87">
        <f t="shared" si="32"/>
        <v>0</v>
      </c>
      <c r="U55" s="87">
        <f t="shared" si="32"/>
        <v>0</v>
      </c>
      <c r="V55" s="87">
        <f t="shared" si="32"/>
        <v>0</v>
      </c>
      <c r="W55" s="87">
        <f t="shared" si="32"/>
        <v>0</v>
      </c>
      <c r="X55" s="87">
        <f t="shared" si="32"/>
        <v>0</v>
      </c>
      <c r="Y55" s="87">
        <f t="shared" si="32"/>
        <v>0</v>
      </c>
      <c r="Z55" s="87">
        <f t="shared" si="32"/>
        <v>0</v>
      </c>
      <c r="AA55" s="87">
        <f t="shared" si="32"/>
        <v>0</v>
      </c>
      <c r="AB55" s="87">
        <f t="shared" si="32"/>
        <v>0</v>
      </c>
      <c r="AC55" s="87">
        <f t="shared" si="32"/>
        <v>0</v>
      </c>
      <c r="AD55" s="87">
        <f t="shared" si="32"/>
        <v>0</v>
      </c>
      <c r="AE55" s="87">
        <f t="shared" si="32"/>
        <v>0</v>
      </c>
      <c r="AF55" s="87">
        <f t="shared" si="32"/>
        <v>0</v>
      </c>
      <c r="AG55" s="87">
        <f t="shared" si="32"/>
        <v>0</v>
      </c>
      <c r="AH55" s="87">
        <f t="shared" si="32"/>
        <v>0</v>
      </c>
      <c r="AI55" s="87">
        <f t="shared" si="32"/>
        <v>0</v>
      </c>
      <c r="AJ55" s="87">
        <f t="shared" si="32"/>
        <v>0</v>
      </c>
      <c r="AK55" s="87">
        <f t="shared" si="32"/>
        <v>0</v>
      </c>
    </row>
    <row r="56" spans="1:37" x14ac:dyDescent="0.2">
      <c r="A56" s="278">
        <v>11.03</v>
      </c>
      <c r="B56" s="271" t="s">
        <v>79</v>
      </c>
      <c r="C56" s="272"/>
      <c r="D56" s="274" t="s">
        <v>176</v>
      </c>
      <c r="E56" s="76" t="s">
        <v>72</v>
      </c>
      <c r="F56" s="88">
        <f t="shared" si="31"/>
        <v>0</v>
      </c>
      <c r="G56" s="94">
        <v>0</v>
      </c>
      <c r="H56" s="87">
        <f t="shared" ref="H56:AK56" si="33">G56*(1+Inflation_rate)</f>
        <v>0</v>
      </c>
      <c r="I56" s="87">
        <f t="shared" si="33"/>
        <v>0</v>
      </c>
      <c r="J56" s="87">
        <f t="shared" si="33"/>
        <v>0</v>
      </c>
      <c r="K56" s="87">
        <f t="shared" si="33"/>
        <v>0</v>
      </c>
      <c r="L56" s="87">
        <f t="shared" si="33"/>
        <v>0</v>
      </c>
      <c r="M56" s="87">
        <f t="shared" si="33"/>
        <v>0</v>
      </c>
      <c r="N56" s="87">
        <f t="shared" si="33"/>
        <v>0</v>
      </c>
      <c r="O56" s="87">
        <f t="shared" si="33"/>
        <v>0</v>
      </c>
      <c r="P56" s="87">
        <f t="shared" si="33"/>
        <v>0</v>
      </c>
      <c r="Q56" s="87">
        <f t="shared" si="33"/>
        <v>0</v>
      </c>
      <c r="R56" s="87">
        <f t="shared" si="33"/>
        <v>0</v>
      </c>
      <c r="S56" s="87">
        <f t="shared" si="33"/>
        <v>0</v>
      </c>
      <c r="T56" s="87">
        <f t="shared" si="33"/>
        <v>0</v>
      </c>
      <c r="U56" s="87">
        <f t="shared" si="33"/>
        <v>0</v>
      </c>
      <c r="V56" s="87">
        <f t="shared" si="33"/>
        <v>0</v>
      </c>
      <c r="W56" s="87">
        <f t="shared" si="33"/>
        <v>0</v>
      </c>
      <c r="X56" s="87">
        <f t="shared" si="33"/>
        <v>0</v>
      </c>
      <c r="Y56" s="87">
        <f t="shared" si="33"/>
        <v>0</v>
      </c>
      <c r="Z56" s="87">
        <f t="shared" si="33"/>
        <v>0</v>
      </c>
      <c r="AA56" s="87">
        <f t="shared" si="33"/>
        <v>0</v>
      </c>
      <c r="AB56" s="87">
        <f t="shared" si="33"/>
        <v>0</v>
      </c>
      <c r="AC56" s="87">
        <f t="shared" si="33"/>
        <v>0</v>
      </c>
      <c r="AD56" s="87">
        <f t="shared" si="33"/>
        <v>0</v>
      </c>
      <c r="AE56" s="87">
        <f t="shared" si="33"/>
        <v>0</v>
      </c>
      <c r="AF56" s="87">
        <f t="shared" si="33"/>
        <v>0</v>
      </c>
      <c r="AG56" s="87">
        <f t="shared" si="33"/>
        <v>0</v>
      </c>
      <c r="AH56" s="87">
        <f t="shared" si="33"/>
        <v>0</v>
      </c>
      <c r="AI56" s="87">
        <f t="shared" si="33"/>
        <v>0</v>
      </c>
      <c r="AJ56" s="87">
        <f t="shared" si="33"/>
        <v>0</v>
      </c>
      <c r="AK56" s="87">
        <f t="shared" si="33"/>
        <v>0</v>
      </c>
    </row>
    <row r="57" spans="1:37" x14ac:dyDescent="0.2">
      <c r="A57" s="278">
        <v>11.04</v>
      </c>
      <c r="B57" s="271" t="s">
        <v>80</v>
      </c>
      <c r="C57" s="272"/>
      <c r="D57" s="274" t="s">
        <v>176</v>
      </c>
      <c r="E57" s="76" t="s">
        <v>72</v>
      </c>
      <c r="F57" s="88">
        <f t="shared" si="31"/>
        <v>0</v>
      </c>
      <c r="G57" s="94">
        <v>0</v>
      </c>
      <c r="H57" s="87">
        <f t="shared" ref="H57:AK57" si="34">G57*(1+Inflation_rate)</f>
        <v>0</v>
      </c>
      <c r="I57" s="87">
        <f t="shared" si="34"/>
        <v>0</v>
      </c>
      <c r="J57" s="87">
        <f t="shared" si="34"/>
        <v>0</v>
      </c>
      <c r="K57" s="87">
        <f t="shared" si="34"/>
        <v>0</v>
      </c>
      <c r="L57" s="87">
        <f t="shared" si="34"/>
        <v>0</v>
      </c>
      <c r="M57" s="87">
        <f t="shared" si="34"/>
        <v>0</v>
      </c>
      <c r="N57" s="87">
        <f t="shared" si="34"/>
        <v>0</v>
      </c>
      <c r="O57" s="87">
        <f t="shared" si="34"/>
        <v>0</v>
      </c>
      <c r="P57" s="87">
        <f t="shared" si="34"/>
        <v>0</v>
      </c>
      <c r="Q57" s="87">
        <f t="shared" si="34"/>
        <v>0</v>
      </c>
      <c r="R57" s="87">
        <f t="shared" si="34"/>
        <v>0</v>
      </c>
      <c r="S57" s="87">
        <f t="shared" si="34"/>
        <v>0</v>
      </c>
      <c r="T57" s="87">
        <f t="shared" si="34"/>
        <v>0</v>
      </c>
      <c r="U57" s="87">
        <f t="shared" si="34"/>
        <v>0</v>
      </c>
      <c r="V57" s="87">
        <f t="shared" si="34"/>
        <v>0</v>
      </c>
      <c r="W57" s="87">
        <f t="shared" si="34"/>
        <v>0</v>
      </c>
      <c r="X57" s="87">
        <f t="shared" si="34"/>
        <v>0</v>
      </c>
      <c r="Y57" s="87">
        <f t="shared" si="34"/>
        <v>0</v>
      </c>
      <c r="Z57" s="87">
        <f t="shared" si="34"/>
        <v>0</v>
      </c>
      <c r="AA57" s="87">
        <f t="shared" si="34"/>
        <v>0</v>
      </c>
      <c r="AB57" s="87">
        <f t="shared" si="34"/>
        <v>0</v>
      </c>
      <c r="AC57" s="87">
        <f t="shared" si="34"/>
        <v>0</v>
      </c>
      <c r="AD57" s="87">
        <f t="shared" si="34"/>
        <v>0</v>
      </c>
      <c r="AE57" s="87">
        <f t="shared" si="34"/>
        <v>0</v>
      </c>
      <c r="AF57" s="87">
        <f t="shared" si="34"/>
        <v>0</v>
      </c>
      <c r="AG57" s="87">
        <f t="shared" si="34"/>
        <v>0</v>
      </c>
      <c r="AH57" s="87">
        <f t="shared" si="34"/>
        <v>0</v>
      </c>
      <c r="AI57" s="87">
        <f t="shared" si="34"/>
        <v>0</v>
      </c>
      <c r="AJ57" s="87">
        <f t="shared" si="34"/>
        <v>0</v>
      </c>
      <c r="AK57" s="87">
        <f t="shared" si="34"/>
        <v>0</v>
      </c>
    </row>
    <row r="58" spans="1:37" x14ac:dyDescent="0.2">
      <c r="A58" s="278">
        <v>11.049999999999999</v>
      </c>
      <c r="B58" s="271" t="s">
        <v>81</v>
      </c>
      <c r="C58" s="272"/>
      <c r="D58" s="274" t="s">
        <v>176</v>
      </c>
      <c r="E58" s="76" t="s">
        <v>72</v>
      </c>
      <c r="F58" s="88">
        <f t="shared" si="31"/>
        <v>0</v>
      </c>
      <c r="G58" s="94">
        <v>0</v>
      </c>
      <c r="H58" s="87">
        <f t="shared" ref="H58:AK58" si="35">G58*(1+Inflation_rate)</f>
        <v>0</v>
      </c>
      <c r="I58" s="87">
        <f t="shared" si="35"/>
        <v>0</v>
      </c>
      <c r="J58" s="87">
        <f t="shared" si="35"/>
        <v>0</v>
      </c>
      <c r="K58" s="87">
        <f t="shared" si="35"/>
        <v>0</v>
      </c>
      <c r="L58" s="87">
        <f t="shared" si="35"/>
        <v>0</v>
      </c>
      <c r="M58" s="87">
        <f t="shared" si="35"/>
        <v>0</v>
      </c>
      <c r="N58" s="87">
        <f t="shared" si="35"/>
        <v>0</v>
      </c>
      <c r="O58" s="87">
        <f t="shared" si="35"/>
        <v>0</v>
      </c>
      <c r="P58" s="87">
        <f t="shared" si="35"/>
        <v>0</v>
      </c>
      <c r="Q58" s="87">
        <f t="shared" si="35"/>
        <v>0</v>
      </c>
      <c r="R58" s="87">
        <f t="shared" si="35"/>
        <v>0</v>
      </c>
      <c r="S58" s="87">
        <f t="shared" si="35"/>
        <v>0</v>
      </c>
      <c r="T58" s="87">
        <f t="shared" si="35"/>
        <v>0</v>
      </c>
      <c r="U58" s="87">
        <f t="shared" si="35"/>
        <v>0</v>
      </c>
      <c r="V58" s="87">
        <f t="shared" si="35"/>
        <v>0</v>
      </c>
      <c r="W58" s="87">
        <f t="shared" si="35"/>
        <v>0</v>
      </c>
      <c r="X58" s="87">
        <f t="shared" si="35"/>
        <v>0</v>
      </c>
      <c r="Y58" s="87">
        <f t="shared" si="35"/>
        <v>0</v>
      </c>
      <c r="Z58" s="87">
        <f t="shared" si="35"/>
        <v>0</v>
      </c>
      <c r="AA58" s="87">
        <f t="shared" si="35"/>
        <v>0</v>
      </c>
      <c r="AB58" s="87">
        <f t="shared" si="35"/>
        <v>0</v>
      </c>
      <c r="AC58" s="87">
        <f t="shared" si="35"/>
        <v>0</v>
      </c>
      <c r="AD58" s="87">
        <f t="shared" si="35"/>
        <v>0</v>
      </c>
      <c r="AE58" s="87">
        <f t="shared" si="35"/>
        <v>0</v>
      </c>
      <c r="AF58" s="87">
        <f t="shared" si="35"/>
        <v>0</v>
      </c>
      <c r="AG58" s="87">
        <f t="shared" si="35"/>
        <v>0</v>
      </c>
      <c r="AH58" s="87">
        <f t="shared" si="35"/>
        <v>0</v>
      </c>
      <c r="AI58" s="87">
        <f t="shared" si="35"/>
        <v>0</v>
      </c>
      <c r="AJ58" s="87">
        <f t="shared" si="35"/>
        <v>0</v>
      </c>
      <c r="AK58" s="87">
        <f t="shared" si="35"/>
        <v>0</v>
      </c>
    </row>
    <row r="59" spans="1:37" x14ac:dyDescent="0.2">
      <c r="A59" s="278">
        <v>11.059999999999999</v>
      </c>
      <c r="B59" s="271" t="s">
        <v>90</v>
      </c>
      <c r="C59" s="272"/>
      <c r="D59" s="274" t="s">
        <v>176</v>
      </c>
      <c r="E59" s="76" t="s">
        <v>72</v>
      </c>
      <c r="F59" s="88">
        <f t="shared" si="31"/>
        <v>0</v>
      </c>
      <c r="G59" s="94">
        <v>0</v>
      </c>
      <c r="H59" s="87">
        <f t="shared" ref="H59:AK59" si="36">G59*(1+Inflation_rate)</f>
        <v>0</v>
      </c>
      <c r="I59" s="87">
        <f t="shared" si="36"/>
        <v>0</v>
      </c>
      <c r="J59" s="87">
        <f t="shared" si="36"/>
        <v>0</v>
      </c>
      <c r="K59" s="87">
        <f t="shared" si="36"/>
        <v>0</v>
      </c>
      <c r="L59" s="87">
        <f t="shared" si="36"/>
        <v>0</v>
      </c>
      <c r="M59" s="87">
        <f t="shared" si="36"/>
        <v>0</v>
      </c>
      <c r="N59" s="87">
        <f t="shared" si="36"/>
        <v>0</v>
      </c>
      <c r="O59" s="87">
        <f t="shared" si="36"/>
        <v>0</v>
      </c>
      <c r="P59" s="87">
        <f t="shared" si="36"/>
        <v>0</v>
      </c>
      <c r="Q59" s="87">
        <f t="shared" si="36"/>
        <v>0</v>
      </c>
      <c r="R59" s="87">
        <f t="shared" si="36"/>
        <v>0</v>
      </c>
      <c r="S59" s="87">
        <f t="shared" si="36"/>
        <v>0</v>
      </c>
      <c r="T59" s="87">
        <f t="shared" si="36"/>
        <v>0</v>
      </c>
      <c r="U59" s="87">
        <f t="shared" si="36"/>
        <v>0</v>
      </c>
      <c r="V59" s="87">
        <f t="shared" si="36"/>
        <v>0</v>
      </c>
      <c r="W59" s="87">
        <f t="shared" si="36"/>
        <v>0</v>
      </c>
      <c r="X59" s="87">
        <f t="shared" si="36"/>
        <v>0</v>
      </c>
      <c r="Y59" s="87">
        <f t="shared" si="36"/>
        <v>0</v>
      </c>
      <c r="Z59" s="87">
        <f t="shared" si="36"/>
        <v>0</v>
      </c>
      <c r="AA59" s="87">
        <f t="shared" si="36"/>
        <v>0</v>
      </c>
      <c r="AB59" s="87">
        <f t="shared" si="36"/>
        <v>0</v>
      </c>
      <c r="AC59" s="87">
        <f t="shared" si="36"/>
        <v>0</v>
      </c>
      <c r="AD59" s="87">
        <f t="shared" si="36"/>
        <v>0</v>
      </c>
      <c r="AE59" s="87">
        <f t="shared" si="36"/>
        <v>0</v>
      </c>
      <c r="AF59" s="87">
        <f t="shared" si="36"/>
        <v>0</v>
      </c>
      <c r="AG59" s="87">
        <f t="shared" si="36"/>
        <v>0</v>
      </c>
      <c r="AH59" s="87">
        <f t="shared" si="36"/>
        <v>0</v>
      </c>
      <c r="AI59" s="87">
        <f t="shared" si="36"/>
        <v>0</v>
      </c>
      <c r="AJ59" s="87">
        <f t="shared" si="36"/>
        <v>0</v>
      </c>
      <c r="AK59" s="87">
        <f t="shared" si="36"/>
        <v>0</v>
      </c>
    </row>
    <row r="60" spans="1:37" x14ac:dyDescent="0.2">
      <c r="A60" s="278">
        <v>11.069999999999999</v>
      </c>
      <c r="B60" s="271" t="s">
        <v>43</v>
      </c>
      <c r="C60" s="272"/>
      <c r="D60" s="274" t="s">
        <v>176</v>
      </c>
      <c r="E60" s="76" t="s">
        <v>72</v>
      </c>
      <c r="F60" s="88">
        <f t="shared" si="31"/>
        <v>0</v>
      </c>
      <c r="G60" s="94">
        <v>0</v>
      </c>
      <c r="H60" s="87">
        <f t="shared" ref="H60:AK60" si="37">G60*(1+Inflation_rate)</f>
        <v>0</v>
      </c>
      <c r="I60" s="87">
        <f t="shared" si="37"/>
        <v>0</v>
      </c>
      <c r="J60" s="87">
        <f t="shared" si="37"/>
        <v>0</v>
      </c>
      <c r="K60" s="87">
        <f t="shared" si="37"/>
        <v>0</v>
      </c>
      <c r="L60" s="87">
        <f t="shared" si="37"/>
        <v>0</v>
      </c>
      <c r="M60" s="87">
        <f t="shared" si="37"/>
        <v>0</v>
      </c>
      <c r="N60" s="87">
        <f t="shared" si="37"/>
        <v>0</v>
      </c>
      <c r="O60" s="87">
        <f t="shared" si="37"/>
        <v>0</v>
      </c>
      <c r="P60" s="87">
        <f t="shared" si="37"/>
        <v>0</v>
      </c>
      <c r="Q60" s="87">
        <f t="shared" si="37"/>
        <v>0</v>
      </c>
      <c r="R60" s="87">
        <f t="shared" si="37"/>
        <v>0</v>
      </c>
      <c r="S60" s="87">
        <f t="shared" si="37"/>
        <v>0</v>
      </c>
      <c r="T60" s="87">
        <f t="shared" si="37"/>
        <v>0</v>
      </c>
      <c r="U60" s="87">
        <f t="shared" si="37"/>
        <v>0</v>
      </c>
      <c r="V60" s="87">
        <f t="shared" si="37"/>
        <v>0</v>
      </c>
      <c r="W60" s="87">
        <f t="shared" si="37"/>
        <v>0</v>
      </c>
      <c r="X60" s="87">
        <f t="shared" si="37"/>
        <v>0</v>
      </c>
      <c r="Y60" s="87">
        <f t="shared" si="37"/>
        <v>0</v>
      </c>
      <c r="Z60" s="87">
        <f t="shared" si="37"/>
        <v>0</v>
      </c>
      <c r="AA60" s="87">
        <f t="shared" si="37"/>
        <v>0</v>
      </c>
      <c r="AB60" s="87">
        <f t="shared" si="37"/>
        <v>0</v>
      </c>
      <c r="AC60" s="87">
        <f t="shared" si="37"/>
        <v>0</v>
      </c>
      <c r="AD60" s="87">
        <f t="shared" si="37"/>
        <v>0</v>
      </c>
      <c r="AE60" s="87">
        <f t="shared" si="37"/>
        <v>0</v>
      </c>
      <c r="AF60" s="87">
        <f t="shared" si="37"/>
        <v>0</v>
      </c>
      <c r="AG60" s="87">
        <f t="shared" si="37"/>
        <v>0</v>
      </c>
      <c r="AH60" s="87">
        <f t="shared" si="37"/>
        <v>0</v>
      </c>
      <c r="AI60" s="87">
        <f t="shared" si="37"/>
        <v>0</v>
      </c>
      <c r="AJ60" s="87">
        <f t="shared" si="37"/>
        <v>0</v>
      </c>
      <c r="AK60" s="87">
        <f t="shared" si="37"/>
        <v>0</v>
      </c>
    </row>
    <row r="61" spans="1:37" x14ac:dyDescent="0.2">
      <c r="A61" s="278">
        <v>11.079999999999998</v>
      </c>
      <c r="B61" s="271" t="s">
        <v>201</v>
      </c>
      <c r="C61" s="279"/>
      <c r="D61" s="274" t="s">
        <v>176</v>
      </c>
      <c r="E61" s="76" t="s">
        <v>72</v>
      </c>
      <c r="F61" s="88">
        <f t="shared" si="31"/>
        <v>0</v>
      </c>
      <c r="G61" s="94">
        <v>0</v>
      </c>
      <c r="H61" s="87">
        <f t="shared" ref="H61:AK61" si="38">G61*(1+Inflation_rate)</f>
        <v>0</v>
      </c>
      <c r="I61" s="87">
        <f t="shared" si="38"/>
        <v>0</v>
      </c>
      <c r="J61" s="87">
        <f t="shared" si="38"/>
        <v>0</v>
      </c>
      <c r="K61" s="87">
        <f t="shared" si="38"/>
        <v>0</v>
      </c>
      <c r="L61" s="87">
        <f t="shared" si="38"/>
        <v>0</v>
      </c>
      <c r="M61" s="87">
        <f t="shared" si="38"/>
        <v>0</v>
      </c>
      <c r="N61" s="87">
        <f t="shared" si="38"/>
        <v>0</v>
      </c>
      <c r="O61" s="87">
        <f t="shared" si="38"/>
        <v>0</v>
      </c>
      <c r="P61" s="87">
        <f t="shared" si="38"/>
        <v>0</v>
      </c>
      <c r="Q61" s="87">
        <f t="shared" si="38"/>
        <v>0</v>
      </c>
      <c r="R61" s="87">
        <f t="shared" si="38"/>
        <v>0</v>
      </c>
      <c r="S61" s="87">
        <f t="shared" si="38"/>
        <v>0</v>
      </c>
      <c r="T61" s="87">
        <f t="shared" si="38"/>
        <v>0</v>
      </c>
      <c r="U61" s="87">
        <f t="shared" si="38"/>
        <v>0</v>
      </c>
      <c r="V61" s="87">
        <f t="shared" si="38"/>
        <v>0</v>
      </c>
      <c r="W61" s="87">
        <f t="shared" si="38"/>
        <v>0</v>
      </c>
      <c r="X61" s="87">
        <f t="shared" si="38"/>
        <v>0</v>
      </c>
      <c r="Y61" s="87">
        <f t="shared" si="38"/>
        <v>0</v>
      </c>
      <c r="Z61" s="87">
        <f t="shared" si="38"/>
        <v>0</v>
      </c>
      <c r="AA61" s="87">
        <f t="shared" si="38"/>
        <v>0</v>
      </c>
      <c r="AB61" s="87">
        <f t="shared" si="38"/>
        <v>0</v>
      </c>
      <c r="AC61" s="87">
        <f t="shared" si="38"/>
        <v>0</v>
      </c>
      <c r="AD61" s="87">
        <f t="shared" si="38"/>
        <v>0</v>
      </c>
      <c r="AE61" s="87">
        <f t="shared" si="38"/>
        <v>0</v>
      </c>
      <c r="AF61" s="87">
        <f t="shared" si="38"/>
        <v>0</v>
      </c>
      <c r="AG61" s="87">
        <f t="shared" si="38"/>
        <v>0</v>
      </c>
      <c r="AH61" s="87">
        <f t="shared" si="38"/>
        <v>0</v>
      </c>
      <c r="AI61" s="87">
        <f t="shared" si="38"/>
        <v>0</v>
      </c>
      <c r="AJ61" s="87">
        <f t="shared" si="38"/>
        <v>0</v>
      </c>
      <c r="AK61" s="87">
        <f t="shared" si="38"/>
        <v>0</v>
      </c>
    </row>
    <row r="62" spans="1:37" x14ac:dyDescent="0.2">
      <c r="A62" s="278">
        <v>11.089999999999998</v>
      </c>
      <c r="B62" s="271" t="s">
        <v>82</v>
      </c>
      <c r="C62" s="279"/>
      <c r="D62" s="274" t="s">
        <v>176</v>
      </c>
      <c r="E62" s="76" t="s">
        <v>72</v>
      </c>
      <c r="F62" s="88">
        <f t="shared" si="31"/>
        <v>0</v>
      </c>
      <c r="G62" s="94">
        <v>0</v>
      </c>
      <c r="H62" s="87">
        <f t="shared" ref="H62:AK62" si="39">G62*(1+Inflation_rate)</f>
        <v>0</v>
      </c>
      <c r="I62" s="87">
        <f t="shared" si="39"/>
        <v>0</v>
      </c>
      <c r="J62" s="87">
        <f t="shared" si="39"/>
        <v>0</v>
      </c>
      <c r="K62" s="87">
        <f t="shared" si="39"/>
        <v>0</v>
      </c>
      <c r="L62" s="87">
        <f t="shared" si="39"/>
        <v>0</v>
      </c>
      <c r="M62" s="87">
        <f t="shared" si="39"/>
        <v>0</v>
      </c>
      <c r="N62" s="87">
        <f t="shared" si="39"/>
        <v>0</v>
      </c>
      <c r="O62" s="87">
        <f t="shared" si="39"/>
        <v>0</v>
      </c>
      <c r="P62" s="87">
        <f t="shared" si="39"/>
        <v>0</v>
      </c>
      <c r="Q62" s="87">
        <f t="shared" si="39"/>
        <v>0</v>
      </c>
      <c r="R62" s="87">
        <f t="shared" si="39"/>
        <v>0</v>
      </c>
      <c r="S62" s="87">
        <f t="shared" si="39"/>
        <v>0</v>
      </c>
      <c r="T62" s="87">
        <f t="shared" si="39"/>
        <v>0</v>
      </c>
      <c r="U62" s="87">
        <f t="shared" si="39"/>
        <v>0</v>
      </c>
      <c r="V62" s="87">
        <f t="shared" si="39"/>
        <v>0</v>
      </c>
      <c r="W62" s="87">
        <f t="shared" si="39"/>
        <v>0</v>
      </c>
      <c r="X62" s="87">
        <f t="shared" si="39"/>
        <v>0</v>
      </c>
      <c r="Y62" s="87">
        <f t="shared" si="39"/>
        <v>0</v>
      </c>
      <c r="Z62" s="87">
        <f t="shared" si="39"/>
        <v>0</v>
      </c>
      <c r="AA62" s="87">
        <f t="shared" si="39"/>
        <v>0</v>
      </c>
      <c r="AB62" s="87">
        <f t="shared" si="39"/>
        <v>0</v>
      </c>
      <c r="AC62" s="87">
        <f t="shared" si="39"/>
        <v>0</v>
      </c>
      <c r="AD62" s="87">
        <f t="shared" si="39"/>
        <v>0</v>
      </c>
      <c r="AE62" s="87">
        <f t="shared" si="39"/>
        <v>0</v>
      </c>
      <c r="AF62" s="87">
        <f t="shared" si="39"/>
        <v>0</v>
      </c>
      <c r="AG62" s="87">
        <f t="shared" si="39"/>
        <v>0</v>
      </c>
      <c r="AH62" s="87">
        <f t="shared" si="39"/>
        <v>0</v>
      </c>
      <c r="AI62" s="87">
        <f t="shared" si="39"/>
        <v>0</v>
      </c>
      <c r="AJ62" s="87">
        <f t="shared" si="39"/>
        <v>0</v>
      </c>
      <c r="AK62" s="87">
        <f t="shared" si="39"/>
        <v>0</v>
      </c>
    </row>
    <row r="63" spans="1:37" x14ac:dyDescent="0.2">
      <c r="A63" s="278">
        <v>11.099999999999998</v>
      </c>
      <c r="B63" s="271" t="s">
        <v>83</v>
      </c>
      <c r="C63" s="279"/>
      <c r="D63" s="274" t="s">
        <v>176</v>
      </c>
      <c r="E63" s="76" t="s">
        <v>72</v>
      </c>
      <c r="F63" s="88">
        <f t="shared" si="31"/>
        <v>0</v>
      </c>
      <c r="G63" s="94">
        <v>0</v>
      </c>
      <c r="H63" s="87">
        <f t="shared" ref="H63:AK63" si="40">G63*(1+Inflation_rate)</f>
        <v>0</v>
      </c>
      <c r="I63" s="87">
        <f t="shared" si="40"/>
        <v>0</v>
      </c>
      <c r="J63" s="87">
        <f t="shared" si="40"/>
        <v>0</v>
      </c>
      <c r="K63" s="87">
        <f t="shared" si="40"/>
        <v>0</v>
      </c>
      <c r="L63" s="87">
        <f t="shared" si="40"/>
        <v>0</v>
      </c>
      <c r="M63" s="87">
        <f t="shared" si="40"/>
        <v>0</v>
      </c>
      <c r="N63" s="87">
        <f t="shared" si="40"/>
        <v>0</v>
      </c>
      <c r="O63" s="87">
        <f t="shared" si="40"/>
        <v>0</v>
      </c>
      <c r="P63" s="87">
        <f t="shared" si="40"/>
        <v>0</v>
      </c>
      <c r="Q63" s="87">
        <f t="shared" si="40"/>
        <v>0</v>
      </c>
      <c r="R63" s="87">
        <f t="shared" si="40"/>
        <v>0</v>
      </c>
      <c r="S63" s="87">
        <f t="shared" si="40"/>
        <v>0</v>
      </c>
      <c r="T63" s="87">
        <f t="shared" si="40"/>
        <v>0</v>
      </c>
      <c r="U63" s="87">
        <f t="shared" si="40"/>
        <v>0</v>
      </c>
      <c r="V63" s="87">
        <f t="shared" si="40"/>
        <v>0</v>
      </c>
      <c r="W63" s="87">
        <f t="shared" si="40"/>
        <v>0</v>
      </c>
      <c r="X63" s="87">
        <f t="shared" si="40"/>
        <v>0</v>
      </c>
      <c r="Y63" s="87">
        <f t="shared" si="40"/>
        <v>0</v>
      </c>
      <c r="Z63" s="87">
        <f t="shared" si="40"/>
        <v>0</v>
      </c>
      <c r="AA63" s="87">
        <f t="shared" si="40"/>
        <v>0</v>
      </c>
      <c r="AB63" s="87">
        <f t="shared" si="40"/>
        <v>0</v>
      </c>
      <c r="AC63" s="87">
        <f t="shared" si="40"/>
        <v>0</v>
      </c>
      <c r="AD63" s="87">
        <f t="shared" si="40"/>
        <v>0</v>
      </c>
      <c r="AE63" s="87">
        <f t="shared" si="40"/>
        <v>0</v>
      </c>
      <c r="AF63" s="87">
        <f t="shared" si="40"/>
        <v>0</v>
      </c>
      <c r="AG63" s="87">
        <f t="shared" si="40"/>
        <v>0</v>
      </c>
      <c r="AH63" s="87">
        <f t="shared" si="40"/>
        <v>0</v>
      </c>
      <c r="AI63" s="87">
        <f t="shared" si="40"/>
        <v>0</v>
      </c>
      <c r="AJ63" s="87">
        <f t="shared" si="40"/>
        <v>0</v>
      </c>
      <c r="AK63" s="87">
        <f t="shared" si="40"/>
        <v>0</v>
      </c>
    </row>
    <row r="64" spans="1:37" x14ac:dyDescent="0.2">
      <c r="A64" s="278">
        <v>11.109999999999998</v>
      </c>
      <c r="B64" s="271" t="s">
        <v>84</v>
      </c>
      <c r="C64" s="272"/>
      <c r="D64" s="274" t="s">
        <v>176</v>
      </c>
      <c r="E64" s="76" t="s">
        <v>72</v>
      </c>
      <c r="F64" s="88">
        <f t="shared" si="31"/>
        <v>0</v>
      </c>
      <c r="G64" s="94">
        <v>0</v>
      </c>
      <c r="H64" s="87">
        <f t="shared" ref="H64:AK64" si="41">G64*(1+Inflation_rate)</f>
        <v>0</v>
      </c>
      <c r="I64" s="87">
        <f t="shared" si="41"/>
        <v>0</v>
      </c>
      <c r="J64" s="87">
        <f t="shared" si="41"/>
        <v>0</v>
      </c>
      <c r="K64" s="87">
        <f t="shared" si="41"/>
        <v>0</v>
      </c>
      <c r="L64" s="87">
        <f t="shared" si="41"/>
        <v>0</v>
      </c>
      <c r="M64" s="87">
        <f t="shared" si="41"/>
        <v>0</v>
      </c>
      <c r="N64" s="87">
        <f t="shared" si="41"/>
        <v>0</v>
      </c>
      <c r="O64" s="87">
        <f t="shared" si="41"/>
        <v>0</v>
      </c>
      <c r="P64" s="87">
        <f t="shared" si="41"/>
        <v>0</v>
      </c>
      <c r="Q64" s="87">
        <f t="shared" si="41"/>
        <v>0</v>
      </c>
      <c r="R64" s="87">
        <f t="shared" si="41"/>
        <v>0</v>
      </c>
      <c r="S64" s="87">
        <f t="shared" si="41"/>
        <v>0</v>
      </c>
      <c r="T64" s="87">
        <f t="shared" si="41"/>
        <v>0</v>
      </c>
      <c r="U64" s="87">
        <f t="shared" si="41"/>
        <v>0</v>
      </c>
      <c r="V64" s="87">
        <f t="shared" si="41"/>
        <v>0</v>
      </c>
      <c r="W64" s="87">
        <f t="shared" si="41"/>
        <v>0</v>
      </c>
      <c r="X64" s="87">
        <f t="shared" si="41"/>
        <v>0</v>
      </c>
      <c r="Y64" s="87">
        <f t="shared" si="41"/>
        <v>0</v>
      </c>
      <c r="Z64" s="87">
        <f t="shared" si="41"/>
        <v>0</v>
      </c>
      <c r="AA64" s="87">
        <f t="shared" si="41"/>
        <v>0</v>
      </c>
      <c r="AB64" s="87">
        <f t="shared" si="41"/>
        <v>0</v>
      </c>
      <c r="AC64" s="87">
        <f t="shared" si="41"/>
        <v>0</v>
      </c>
      <c r="AD64" s="87">
        <f t="shared" si="41"/>
        <v>0</v>
      </c>
      <c r="AE64" s="87">
        <f t="shared" si="41"/>
        <v>0</v>
      </c>
      <c r="AF64" s="87">
        <f t="shared" si="41"/>
        <v>0</v>
      </c>
      <c r="AG64" s="87">
        <f t="shared" si="41"/>
        <v>0</v>
      </c>
      <c r="AH64" s="87">
        <f t="shared" si="41"/>
        <v>0</v>
      </c>
      <c r="AI64" s="87">
        <f t="shared" si="41"/>
        <v>0</v>
      </c>
      <c r="AJ64" s="87">
        <f t="shared" si="41"/>
        <v>0</v>
      </c>
      <c r="AK64" s="87">
        <f t="shared" si="41"/>
        <v>0</v>
      </c>
    </row>
    <row r="65" spans="1:37" x14ac:dyDescent="0.2">
      <c r="A65" s="278">
        <v>11.119999999999997</v>
      </c>
      <c r="B65" s="271" t="s">
        <v>85</v>
      </c>
      <c r="C65" s="272"/>
      <c r="D65" s="274" t="s">
        <v>176</v>
      </c>
      <c r="E65" s="76" t="s">
        <v>72</v>
      </c>
      <c r="F65" s="88">
        <f t="shared" si="31"/>
        <v>0</v>
      </c>
      <c r="G65" s="94">
        <f>2%*G43</f>
        <v>0</v>
      </c>
      <c r="H65" s="87">
        <f t="shared" ref="H65:AK65" si="42">G65*(1+Inflation_rate)</f>
        <v>0</v>
      </c>
      <c r="I65" s="87">
        <f t="shared" si="42"/>
        <v>0</v>
      </c>
      <c r="J65" s="87">
        <f t="shared" si="42"/>
        <v>0</v>
      </c>
      <c r="K65" s="87">
        <f t="shared" si="42"/>
        <v>0</v>
      </c>
      <c r="L65" s="87">
        <f t="shared" si="42"/>
        <v>0</v>
      </c>
      <c r="M65" s="87">
        <f t="shared" si="42"/>
        <v>0</v>
      </c>
      <c r="N65" s="87">
        <f t="shared" si="42"/>
        <v>0</v>
      </c>
      <c r="O65" s="87">
        <f t="shared" si="42"/>
        <v>0</v>
      </c>
      <c r="P65" s="87">
        <f t="shared" si="42"/>
        <v>0</v>
      </c>
      <c r="Q65" s="87">
        <f t="shared" si="42"/>
        <v>0</v>
      </c>
      <c r="R65" s="87">
        <f t="shared" si="42"/>
        <v>0</v>
      </c>
      <c r="S65" s="87">
        <f t="shared" si="42"/>
        <v>0</v>
      </c>
      <c r="T65" s="87">
        <f t="shared" si="42"/>
        <v>0</v>
      </c>
      <c r="U65" s="87">
        <f t="shared" si="42"/>
        <v>0</v>
      </c>
      <c r="V65" s="87">
        <f t="shared" si="42"/>
        <v>0</v>
      </c>
      <c r="W65" s="87">
        <f t="shared" si="42"/>
        <v>0</v>
      </c>
      <c r="X65" s="87">
        <f t="shared" si="42"/>
        <v>0</v>
      </c>
      <c r="Y65" s="87">
        <f t="shared" si="42"/>
        <v>0</v>
      </c>
      <c r="Z65" s="87">
        <f t="shared" si="42"/>
        <v>0</v>
      </c>
      <c r="AA65" s="87">
        <f t="shared" si="42"/>
        <v>0</v>
      </c>
      <c r="AB65" s="87">
        <f t="shared" si="42"/>
        <v>0</v>
      </c>
      <c r="AC65" s="87">
        <f t="shared" si="42"/>
        <v>0</v>
      </c>
      <c r="AD65" s="87">
        <f t="shared" si="42"/>
        <v>0</v>
      </c>
      <c r="AE65" s="87">
        <f t="shared" si="42"/>
        <v>0</v>
      </c>
      <c r="AF65" s="87">
        <f t="shared" si="42"/>
        <v>0</v>
      </c>
      <c r="AG65" s="87">
        <f t="shared" si="42"/>
        <v>0</v>
      </c>
      <c r="AH65" s="87">
        <f t="shared" si="42"/>
        <v>0</v>
      </c>
      <c r="AI65" s="87">
        <f t="shared" si="42"/>
        <v>0</v>
      </c>
      <c r="AJ65" s="87">
        <f t="shared" si="42"/>
        <v>0</v>
      </c>
      <c r="AK65" s="87">
        <f t="shared" si="42"/>
        <v>0</v>
      </c>
    </row>
    <row r="66" spans="1:37" x14ac:dyDescent="0.2">
      <c r="A66" s="278">
        <v>11.129999999999997</v>
      </c>
      <c r="B66" s="271" t="s">
        <v>40</v>
      </c>
      <c r="C66" s="272"/>
      <c r="D66" s="274" t="s">
        <v>176</v>
      </c>
      <c r="E66" s="76" t="s">
        <v>72</v>
      </c>
      <c r="F66" s="88">
        <f t="shared" si="31"/>
        <v>0</v>
      </c>
      <c r="G66" s="94">
        <v>0</v>
      </c>
      <c r="H66" s="87">
        <f t="shared" ref="H66:AK66" si="43">G66*(1+Inflation_rate)</f>
        <v>0</v>
      </c>
      <c r="I66" s="87">
        <f t="shared" si="43"/>
        <v>0</v>
      </c>
      <c r="J66" s="87">
        <f t="shared" si="43"/>
        <v>0</v>
      </c>
      <c r="K66" s="87">
        <f t="shared" si="43"/>
        <v>0</v>
      </c>
      <c r="L66" s="87">
        <f t="shared" si="43"/>
        <v>0</v>
      </c>
      <c r="M66" s="87">
        <f t="shared" si="43"/>
        <v>0</v>
      </c>
      <c r="N66" s="87">
        <f t="shared" si="43"/>
        <v>0</v>
      </c>
      <c r="O66" s="87">
        <f t="shared" si="43"/>
        <v>0</v>
      </c>
      <c r="P66" s="87">
        <f t="shared" si="43"/>
        <v>0</v>
      </c>
      <c r="Q66" s="87">
        <f t="shared" si="43"/>
        <v>0</v>
      </c>
      <c r="R66" s="87">
        <f t="shared" si="43"/>
        <v>0</v>
      </c>
      <c r="S66" s="87">
        <f t="shared" si="43"/>
        <v>0</v>
      </c>
      <c r="T66" s="87">
        <f t="shared" si="43"/>
        <v>0</v>
      </c>
      <c r="U66" s="87">
        <f t="shared" si="43"/>
        <v>0</v>
      </c>
      <c r="V66" s="87">
        <f t="shared" si="43"/>
        <v>0</v>
      </c>
      <c r="W66" s="87">
        <f t="shared" si="43"/>
        <v>0</v>
      </c>
      <c r="X66" s="87">
        <f t="shared" si="43"/>
        <v>0</v>
      </c>
      <c r="Y66" s="87">
        <f t="shared" si="43"/>
        <v>0</v>
      </c>
      <c r="Z66" s="87">
        <f t="shared" si="43"/>
        <v>0</v>
      </c>
      <c r="AA66" s="87">
        <f t="shared" si="43"/>
        <v>0</v>
      </c>
      <c r="AB66" s="87">
        <f t="shared" si="43"/>
        <v>0</v>
      </c>
      <c r="AC66" s="87">
        <f t="shared" si="43"/>
        <v>0</v>
      </c>
      <c r="AD66" s="87">
        <f t="shared" si="43"/>
        <v>0</v>
      </c>
      <c r="AE66" s="87">
        <f t="shared" si="43"/>
        <v>0</v>
      </c>
      <c r="AF66" s="87">
        <f t="shared" si="43"/>
        <v>0</v>
      </c>
      <c r="AG66" s="87">
        <f t="shared" si="43"/>
        <v>0</v>
      </c>
      <c r="AH66" s="87">
        <f t="shared" si="43"/>
        <v>0</v>
      </c>
      <c r="AI66" s="87">
        <f t="shared" si="43"/>
        <v>0</v>
      </c>
      <c r="AJ66" s="87">
        <f t="shared" si="43"/>
        <v>0</v>
      </c>
      <c r="AK66" s="87">
        <f t="shared" si="43"/>
        <v>0</v>
      </c>
    </row>
    <row r="67" spans="1:37" x14ac:dyDescent="0.2">
      <c r="A67" s="278">
        <v>11.139999999999997</v>
      </c>
      <c r="B67" s="271" t="s">
        <v>39</v>
      </c>
      <c r="C67" s="272"/>
      <c r="D67" s="274" t="s">
        <v>176</v>
      </c>
      <c r="E67" s="76" t="s">
        <v>72</v>
      </c>
      <c r="F67" s="88">
        <f t="shared" si="31"/>
        <v>0</v>
      </c>
      <c r="G67" s="94">
        <v>0</v>
      </c>
      <c r="H67" s="87">
        <f t="shared" ref="H67:AK67" si="44">G67*(1+Inflation_rate)</f>
        <v>0</v>
      </c>
      <c r="I67" s="87">
        <f t="shared" si="44"/>
        <v>0</v>
      </c>
      <c r="J67" s="87">
        <f t="shared" si="44"/>
        <v>0</v>
      </c>
      <c r="K67" s="87">
        <f t="shared" si="44"/>
        <v>0</v>
      </c>
      <c r="L67" s="87">
        <f t="shared" si="44"/>
        <v>0</v>
      </c>
      <c r="M67" s="87">
        <f t="shared" si="44"/>
        <v>0</v>
      </c>
      <c r="N67" s="87">
        <f t="shared" si="44"/>
        <v>0</v>
      </c>
      <c r="O67" s="87">
        <f t="shared" si="44"/>
        <v>0</v>
      </c>
      <c r="P67" s="87">
        <f t="shared" si="44"/>
        <v>0</v>
      </c>
      <c r="Q67" s="87">
        <f t="shared" si="44"/>
        <v>0</v>
      </c>
      <c r="R67" s="87">
        <f t="shared" si="44"/>
        <v>0</v>
      </c>
      <c r="S67" s="87">
        <f t="shared" si="44"/>
        <v>0</v>
      </c>
      <c r="T67" s="87">
        <f t="shared" si="44"/>
        <v>0</v>
      </c>
      <c r="U67" s="87">
        <f t="shared" si="44"/>
        <v>0</v>
      </c>
      <c r="V67" s="87">
        <f t="shared" si="44"/>
        <v>0</v>
      </c>
      <c r="W67" s="87">
        <f t="shared" si="44"/>
        <v>0</v>
      </c>
      <c r="X67" s="87">
        <f t="shared" si="44"/>
        <v>0</v>
      </c>
      <c r="Y67" s="87">
        <f t="shared" si="44"/>
        <v>0</v>
      </c>
      <c r="Z67" s="87">
        <f t="shared" si="44"/>
        <v>0</v>
      </c>
      <c r="AA67" s="87">
        <f t="shared" si="44"/>
        <v>0</v>
      </c>
      <c r="AB67" s="87">
        <f t="shared" si="44"/>
        <v>0</v>
      </c>
      <c r="AC67" s="87">
        <f t="shared" si="44"/>
        <v>0</v>
      </c>
      <c r="AD67" s="87">
        <f t="shared" si="44"/>
        <v>0</v>
      </c>
      <c r="AE67" s="87">
        <f t="shared" si="44"/>
        <v>0</v>
      </c>
      <c r="AF67" s="87">
        <f t="shared" si="44"/>
        <v>0</v>
      </c>
      <c r="AG67" s="87">
        <f t="shared" si="44"/>
        <v>0</v>
      </c>
      <c r="AH67" s="87">
        <f t="shared" si="44"/>
        <v>0</v>
      </c>
      <c r="AI67" s="87">
        <f t="shared" si="44"/>
        <v>0</v>
      </c>
      <c r="AJ67" s="87">
        <f t="shared" si="44"/>
        <v>0</v>
      </c>
      <c r="AK67" s="87">
        <f t="shared" si="44"/>
        <v>0</v>
      </c>
    </row>
    <row r="68" spans="1:37" ht="25.5" x14ac:dyDescent="0.2">
      <c r="A68" s="278">
        <v>11.149999999999997</v>
      </c>
      <c r="B68" s="271" t="s">
        <v>204</v>
      </c>
      <c r="C68" s="279"/>
      <c r="D68" s="274" t="s">
        <v>205</v>
      </c>
      <c r="E68" s="275" t="s">
        <v>72</v>
      </c>
      <c r="F68" s="276">
        <f t="shared" ref="F68:F70" si="45">SUM(G68:AK68)</f>
        <v>0</v>
      </c>
      <c r="G68" s="277">
        <v>0</v>
      </c>
      <c r="H68" s="87">
        <f t="shared" ref="H68:H70" si="46">G68*(1+Inflation_rate)</f>
        <v>0</v>
      </c>
      <c r="I68" s="87">
        <f t="shared" ref="I68:I70" si="47">H68*(1+Inflation_rate)</f>
        <v>0</v>
      </c>
      <c r="J68" s="87">
        <f t="shared" ref="J68:J70" si="48">I68*(1+Inflation_rate)</f>
        <v>0</v>
      </c>
      <c r="K68" s="87">
        <f t="shared" ref="K68:K70" si="49">J68*(1+Inflation_rate)</f>
        <v>0</v>
      </c>
      <c r="L68" s="87">
        <f t="shared" ref="L68:L70" si="50">K68*(1+Inflation_rate)</f>
        <v>0</v>
      </c>
      <c r="M68" s="87">
        <f t="shared" ref="M68:M70" si="51">L68*(1+Inflation_rate)</f>
        <v>0</v>
      </c>
      <c r="N68" s="87">
        <f t="shared" ref="N68:N70" si="52">M68*(1+Inflation_rate)</f>
        <v>0</v>
      </c>
      <c r="O68" s="87">
        <f t="shared" ref="O68:O70" si="53">N68*(1+Inflation_rate)</f>
        <v>0</v>
      </c>
      <c r="P68" s="87">
        <f t="shared" ref="P68:P70" si="54">O68*(1+Inflation_rate)</f>
        <v>0</v>
      </c>
      <c r="Q68" s="87">
        <f t="shared" ref="Q68:Q70" si="55">P68*(1+Inflation_rate)</f>
        <v>0</v>
      </c>
      <c r="R68" s="87">
        <f t="shared" ref="R68:R70" si="56">Q68*(1+Inflation_rate)</f>
        <v>0</v>
      </c>
      <c r="S68" s="87">
        <f t="shared" ref="S68:S70" si="57">R68*(1+Inflation_rate)</f>
        <v>0</v>
      </c>
      <c r="T68" s="87">
        <f t="shared" ref="T68:T70" si="58">S68*(1+Inflation_rate)</f>
        <v>0</v>
      </c>
      <c r="U68" s="87">
        <f t="shared" ref="U68:U70" si="59">T68*(1+Inflation_rate)</f>
        <v>0</v>
      </c>
      <c r="V68" s="87">
        <f t="shared" ref="V68:V70" si="60">U68*(1+Inflation_rate)</f>
        <v>0</v>
      </c>
      <c r="W68" s="87">
        <f t="shared" ref="W68:W70" si="61">V68*(1+Inflation_rate)</f>
        <v>0</v>
      </c>
      <c r="X68" s="87">
        <f t="shared" ref="X68:X70" si="62">W68*(1+Inflation_rate)</f>
        <v>0</v>
      </c>
      <c r="Y68" s="87">
        <f t="shared" ref="Y68:Y70" si="63">X68*(1+Inflation_rate)</f>
        <v>0</v>
      </c>
      <c r="Z68" s="87">
        <f t="shared" ref="Z68:Z70" si="64">Y68*(1+Inflation_rate)</f>
        <v>0</v>
      </c>
      <c r="AA68" s="87">
        <f t="shared" ref="AA68:AA70" si="65">Z68*(1+Inflation_rate)</f>
        <v>0</v>
      </c>
      <c r="AB68" s="87">
        <f t="shared" ref="AB68:AB70" si="66">AA68*(1+Inflation_rate)</f>
        <v>0</v>
      </c>
      <c r="AC68" s="87">
        <f t="shared" ref="AC68:AC70" si="67">AB68*(1+Inflation_rate)</f>
        <v>0</v>
      </c>
      <c r="AD68" s="87">
        <f t="shared" ref="AD68:AD70" si="68">AC68*(1+Inflation_rate)</f>
        <v>0</v>
      </c>
      <c r="AE68" s="87">
        <f t="shared" ref="AE68:AE70" si="69">AD68*(1+Inflation_rate)</f>
        <v>0</v>
      </c>
      <c r="AF68" s="87">
        <f t="shared" ref="AF68:AF70" si="70">AE68*(1+Inflation_rate)</f>
        <v>0</v>
      </c>
      <c r="AG68" s="87">
        <f t="shared" ref="AG68:AG70" si="71">AF68*(1+Inflation_rate)</f>
        <v>0</v>
      </c>
      <c r="AH68" s="87">
        <f t="shared" ref="AH68:AH70" si="72">AG68*(1+Inflation_rate)</f>
        <v>0</v>
      </c>
      <c r="AI68" s="87">
        <f t="shared" ref="AI68:AI70" si="73">AH68*(1+Inflation_rate)</f>
        <v>0</v>
      </c>
      <c r="AJ68" s="87">
        <f t="shared" ref="AJ68:AJ70" si="74">AI68*(1+Inflation_rate)</f>
        <v>0</v>
      </c>
      <c r="AK68" s="87">
        <f t="shared" ref="AK68:AK70" si="75">AJ68*(1+Inflation_rate)</f>
        <v>0</v>
      </c>
    </row>
    <row r="69" spans="1:37" s="265" customFormat="1" x14ac:dyDescent="0.2">
      <c r="A69" s="278">
        <v>11.159999999999997</v>
      </c>
      <c r="B69" s="271" t="s">
        <v>202</v>
      </c>
      <c r="C69" s="272"/>
      <c r="D69" s="274" t="s">
        <v>214</v>
      </c>
      <c r="E69" s="275" t="s">
        <v>72</v>
      </c>
      <c r="F69" s="276">
        <f t="shared" si="45"/>
        <v>0</v>
      </c>
      <c r="G69" s="277">
        <v>0</v>
      </c>
      <c r="H69" s="87">
        <f t="shared" si="46"/>
        <v>0</v>
      </c>
      <c r="I69" s="87">
        <f t="shared" si="47"/>
        <v>0</v>
      </c>
      <c r="J69" s="87">
        <f t="shared" si="48"/>
        <v>0</v>
      </c>
      <c r="K69" s="87">
        <f t="shared" si="49"/>
        <v>0</v>
      </c>
      <c r="L69" s="87">
        <f t="shared" si="50"/>
        <v>0</v>
      </c>
      <c r="M69" s="87">
        <f t="shared" si="51"/>
        <v>0</v>
      </c>
      <c r="N69" s="87">
        <f t="shared" si="52"/>
        <v>0</v>
      </c>
      <c r="O69" s="87">
        <f t="shared" si="53"/>
        <v>0</v>
      </c>
      <c r="P69" s="87">
        <f t="shared" si="54"/>
        <v>0</v>
      </c>
      <c r="Q69" s="87">
        <f t="shared" si="55"/>
        <v>0</v>
      </c>
      <c r="R69" s="87">
        <f t="shared" si="56"/>
        <v>0</v>
      </c>
      <c r="S69" s="87">
        <f t="shared" si="57"/>
        <v>0</v>
      </c>
      <c r="T69" s="87">
        <f t="shared" si="58"/>
        <v>0</v>
      </c>
      <c r="U69" s="87">
        <f t="shared" si="59"/>
        <v>0</v>
      </c>
      <c r="V69" s="87">
        <f t="shared" si="60"/>
        <v>0</v>
      </c>
      <c r="W69" s="87">
        <f t="shared" si="61"/>
        <v>0</v>
      </c>
      <c r="X69" s="87">
        <f t="shared" si="62"/>
        <v>0</v>
      </c>
      <c r="Y69" s="87">
        <f t="shared" si="63"/>
        <v>0</v>
      </c>
      <c r="Z69" s="87">
        <f t="shared" si="64"/>
        <v>0</v>
      </c>
      <c r="AA69" s="87">
        <f t="shared" si="65"/>
        <v>0</v>
      </c>
      <c r="AB69" s="87">
        <f t="shared" si="66"/>
        <v>0</v>
      </c>
      <c r="AC69" s="87">
        <f t="shared" si="67"/>
        <v>0</v>
      </c>
      <c r="AD69" s="87">
        <f t="shared" si="68"/>
        <v>0</v>
      </c>
      <c r="AE69" s="87">
        <f t="shared" si="69"/>
        <v>0</v>
      </c>
      <c r="AF69" s="87">
        <f t="shared" si="70"/>
        <v>0</v>
      </c>
      <c r="AG69" s="87">
        <f t="shared" si="71"/>
        <v>0</v>
      </c>
      <c r="AH69" s="87">
        <f t="shared" si="72"/>
        <v>0</v>
      </c>
      <c r="AI69" s="87">
        <f t="shared" si="73"/>
        <v>0</v>
      </c>
      <c r="AJ69" s="87">
        <f t="shared" si="74"/>
        <v>0</v>
      </c>
      <c r="AK69" s="87">
        <f t="shared" si="75"/>
        <v>0</v>
      </c>
    </row>
    <row r="70" spans="1:37" s="265" customFormat="1" x14ac:dyDescent="0.2">
      <c r="A70" s="278">
        <v>11.169999999999996</v>
      </c>
      <c r="B70" s="271" t="s">
        <v>58</v>
      </c>
      <c r="C70" s="272"/>
      <c r="D70" s="274" t="s">
        <v>176</v>
      </c>
      <c r="E70" s="275" t="s">
        <v>72</v>
      </c>
      <c r="F70" s="276">
        <f t="shared" si="45"/>
        <v>0</v>
      </c>
      <c r="G70" s="277">
        <v>0</v>
      </c>
      <c r="H70" s="87">
        <f t="shared" si="46"/>
        <v>0</v>
      </c>
      <c r="I70" s="87">
        <f t="shared" si="47"/>
        <v>0</v>
      </c>
      <c r="J70" s="87">
        <f t="shared" si="48"/>
        <v>0</v>
      </c>
      <c r="K70" s="87">
        <f t="shared" si="49"/>
        <v>0</v>
      </c>
      <c r="L70" s="87">
        <f t="shared" si="50"/>
        <v>0</v>
      </c>
      <c r="M70" s="87">
        <f t="shared" si="51"/>
        <v>0</v>
      </c>
      <c r="N70" s="87">
        <f t="shared" si="52"/>
        <v>0</v>
      </c>
      <c r="O70" s="87">
        <f t="shared" si="53"/>
        <v>0</v>
      </c>
      <c r="P70" s="87">
        <f t="shared" si="54"/>
        <v>0</v>
      </c>
      <c r="Q70" s="87">
        <f t="shared" si="55"/>
        <v>0</v>
      </c>
      <c r="R70" s="87">
        <f t="shared" si="56"/>
        <v>0</v>
      </c>
      <c r="S70" s="87">
        <f t="shared" si="57"/>
        <v>0</v>
      </c>
      <c r="T70" s="87">
        <f t="shared" si="58"/>
        <v>0</v>
      </c>
      <c r="U70" s="87">
        <f t="shared" si="59"/>
        <v>0</v>
      </c>
      <c r="V70" s="87">
        <f t="shared" si="60"/>
        <v>0</v>
      </c>
      <c r="W70" s="87">
        <f t="shared" si="61"/>
        <v>0</v>
      </c>
      <c r="X70" s="87">
        <f t="shared" si="62"/>
        <v>0</v>
      </c>
      <c r="Y70" s="87">
        <f t="shared" si="63"/>
        <v>0</v>
      </c>
      <c r="Z70" s="87">
        <f t="shared" si="64"/>
        <v>0</v>
      </c>
      <c r="AA70" s="87">
        <f t="shared" si="65"/>
        <v>0</v>
      </c>
      <c r="AB70" s="87">
        <f t="shared" si="66"/>
        <v>0</v>
      </c>
      <c r="AC70" s="87">
        <f t="shared" si="67"/>
        <v>0</v>
      </c>
      <c r="AD70" s="87">
        <f t="shared" si="68"/>
        <v>0</v>
      </c>
      <c r="AE70" s="87">
        <f t="shared" si="69"/>
        <v>0</v>
      </c>
      <c r="AF70" s="87">
        <f t="shared" si="70"/>
        <v>0</v>
      </c>
      <c r="AG70" s="87">
        <f t="shared" si="71"/>
        <v>0</v>
      </c>
      <c r="AH70" s="87">
        <f t="shared" si="72"/>
        <v>0</v>
      </c>
      <c r="AI70" s="87">
        <f t="shared" si="73"/>
        <v>0</v>
      </c>
      <c r="AJ70" s="87">
        <f t="shared" si="74"/>
        <v>0</v>
      </c>
      <c r="AK70" s="87">
        <f t="shared" si="75"/>
        <v>0</v>
      </c>
    </row>
    <row r="71" spans="1:37" x14ac:dyDescent="0.2">
      <c r="A71" s="278">
        <v>11.179999999999996</v>
      </c>
      <c r="B71" s="271" t="s">
        <v>58</v>
      </c>
      <c r="C71" s="272"/>
      <c r="D71" s="274" t="s">
        <v>176</v>
      </c>
      <c r="E71" s="76" t="s">
        <v>72</v>
      </c>
      <c r="F71" s="88">
        <f t="shared" si="31"/>
        <v>0</v>
      </c>
      <c r="G71" s="94">
        <v>0</v>
      </c>
      <c r="H71" s="87">
        <f t="shared" ref="H71:AK71" si="76">G71*(1+Inflation_rate)</f>
        <v>0</v>
      </c>
      <c r="I71" s="87">
        <f t="shared" si="76"/>
        <v>0</v>
      </c>
      <c r="J71" s="87">
        <f t="shared" si="76"/>
        <v>0</v>
      </c>
      <c r="K71" s="87">
        <f t="shared" si="76"/>
        <v>0</v>
      </c>
      <c r="L71" s="87">
        <f t="shared" si="76"/>
        <v>0</v>
      </c>
      <c r="M71" s="87">
        <f t="shared" si="76"/>
        <v>0</v>
      </c>
      <c r="N71" s="87">
        <f t="shared" si="76"/>
        <v>0</v>
      </c>
      <c r="O71" s="87">
        <f t="shared" si="76"/>
        <v>0</v>
      </c>
      <c r="P71" s="87">
        <f t="shared" si="76"/>
        <v>0</v>
      </c>
      <c r="Q71" s="87">
        <f t="shared" si="76"/>
        <v>0</v>
      </c>
      <c r="R71" s="87">
        <f t="shared" si="76"/>
        <v>0</v>
      </c>
      <c r="S71" s="87">
        <f t="shared" si="76"/>
        <v>0</v>
      </c>
      <c r="T71" s="87">
        <f t="shared" si="76"/>
        <v>0</v>
      </c>
      <c r="U71" s="87">
        <f t="shared" si="76"/>
        <v>0</v>
      </c>
      <c r="V71" s="87">
        <f t="shared" si="76"/>
        <v>0</v>
      </c>
      <c r="W71" s="87">
        <f t="shared" si="76"/>
        <v>0</v>
      </c>
      <c r="X71" s="87">
        <f t="shared" si="76"/>
        <v>0</v>
      </c>
      <c r="Y71" s="87">
        <f t="shared" si="76"/>
        <v>0</v>
      </c>
      <c r="Z71" s="87">
        <f t="shared" si="76"/>
        <v>0</v>
      </c>
      <c r="AA71" s="87">
        <f t="shared" si="76"/>
        <v>0</v>
      </c>
      <c r="AB71" s="87">
        <f t="shared" si="76"/>
        <v>0</v>
      </c>
      <c r="AC71" s="87">
        <f t="shared" si="76"/>
        <v>0</v>
      </c>
      <c r="AD71" s="87">
        <f t="shared" si="76"/>
        <v>0</v>
      </c>
      <c r="AE71" s="87">
        <f t="shared" si="76"/>
        <v>0</v>
      </c>
      <c r="AF71" s="87">
        <f t="shared" si="76"/>
        <v>0</v>
      </c>
      <c r="AG71" s="87">
        <f t="shared" si="76"/>
        <v>0</v>
      </c>
      <c r="AH71" s="87">
        <f t="shared" si="76"/>
        <v>0</v>
      </c>
      <c r="AI71" s="87">
        <f t="shared" si="76"/>
        <v>0</v>
      </c>
      <c r="AJ71" s="87">
        <f t="shared" si="76"/>
        <v>0</v>
      </c>
      <c r="AK71" s="87">
        <f t="shared" si="76"/>
        <v>0</v>
      </c>
    </row>
    <row r="72" spans="1:37" ht="13.5" thickBot="1" x14ac:dyDescent="0.25">
      <c r="A72" s="278">
        <v>11.189999999999996</v>
      </c>
      <c r="B72" s="271" t="s">
        <v>44</v>
      </c>
      <c r="C72" s="272"/>
      <c r="D72" s="274" t="s">
        <v>176</v>
      </c>
      <c r="E72" s="76" t="s">
        <v>72</v>
      </c>
      <c r="F72" s="95">
        <f t="shared" si="31"/>
        <v>0</v>
      </c>
      <c r="G72" s="94">
        <v>0</v>
      </c>
      <c r="H72" s="87">
        <f t="shared" ref="H72:AK72" si="77">G72*(1+Inflation_rate)</f>
        <v>0</v>
      </c>
      <c r="I72" s="87">
        <f t="shared" si="77"/>
        <v>0</v>
      </c>
      <c r="J72" s="87">
        <f t="shared" si="77"/>
        <v>0</v>
      </c>
      <c r="K72" s="87">
        <f t="shared" si="77"/>
        <v>0</v>
      </c>
      <c r="L72" s="87">
        <f t="shared" si="77"/>
        <v>0</v>
      </c>
      <c r="M72" s="87">
        <f t="shared" si="77"/>
        <v>0</v>
      </c>
      <c r="N72" s="87">
        <f t="shared" si="77"/>
        <v>0</v>
      </c>
      <c r="O72" s="87">
        <f t="shared" si="77"/>
        <v>0</v>
      </c>
      <c r="P72" s="87">
        <f t="shared" si="77"/>
        <v>0</v>
      </c>
      <c r="Q72" s="87">
        <f t="shared" si="77"/>
        <v>0</v>
      </c>
      <c r="R72" s="87">
        <f t="shared" si="77"/>
        <v>0</v>
      </c>
      <c r="S72" s="87">
        <f t="shared" si="77"/>
        <v>0</v>
      </c>
      <c r="T72" s="87">
        <f t="shared" si="77"/>
        <v>0</v>
      </c>
      <c r="U72" s="87">
        <f t="shared" si="77"/>
        <v>0</v>
      </c>
      <c r="V72" s="87">
        <f t="shared" si="77"/>
        <v>0</v>
      </c>
      <c r="W72" s="87">
        <f t="shared" si="77"/>
        <v>0</v>
      </c>
      <c r="X72" s="87">
        <f t="shared" si="77"/>
        <v>0</v>
      </c>
      <c r="Y72" s="87">
        <f t="shared" si="77"/>
        <v>0</v>
      </c>
      <c r="Z72" s="87">
        <f t="shared" si="77"/>
        <v>0</v>
      </c>
      <c r="AA72" s="87">
        <f t="shared" si="77"/>
        <v>0</v>
      </c>
      <c r="AB72" s="87">
        <f t="shared" si="77"/>
        <v>0</v>
      </c>
      <c r="AC72" s="87">
        <f t="shared" si="77"/>
        <v>0</v>
      </c>
      <c r="AD72" s="87">
        <f t="shared" si="77"/>
        <v>0</v>
      </c>
      <c r="AE72" s="87">
        <f t="shared" si="77"/>
        <v>0</v>
      </c>
      <c r="AF72" s="87">
        <f t="shared" si="77"/>
        <v>0</v>
      </c>
      <c r="AG72" s="87">
        <f t="shared" si="77"/>
        <v>0</v>
      </c>
      <c r="AH72" s="87">
        <f t="shared" si="77"/>
        <v>0</v>
      </c>
      <c r="AI72" s="87">
        <f t="shared" si="77"/>
        <v>0</v>
      </c>
      <c r="AJ72" s="87">
        <f t="shared" si="77"/>
        <v>0</v>
      </c>
      <c r="AK72" s="87">
        <f t="shared" si="77"/>
        <v>0</v>
      </c>
    </row>
    <row r="73" spans="1:37" ht="15.75" thickBot="1" x14ac:dyDescent="0.25">
      <c r="A73" s="65"/>
      <c r="B73" s="28" t="s">
        <v>92</v>
      </c>
      <c r="C73" s="29"/>
      <c r="D73" s="29"/>
      <c r="E73" s="79" t="s">
        <v>72</v>
      </c>
      <c r="F73" s="95">
        <f>SUM(G73:AK73)</f>
        <v>0</v>
      </c>
      <c r="G73" s="90">
        <f t="shared" ref="G73:AK73" si="78">SUM(G54:G72)</f>
        <v>0</v>
      </c>
      <c r="H73" s="90">
        <f t="shared" si="78"/>
        <v>0</v>
      </c>
      <c r="I73" s="90">
        <f t="shared" si="78"/>
        <v>0</v>
      </c>
      <c r="J73" s="90">
        <f t="shared" si="78"/>
        <v>0</v>
      </c>
      <c r="K73" s="90">
        <f t="shared" si="78"/>
        <v>0</v>
      </c>
      <c r="L73" s="90">
        <f t="shared" si="78"/>
        <v>0</v>
      </c>
      <c r="M73" s="90">
        <f t="shared" si="78"/>
        <v>0</v>
      </c>
      <c r="N73" s="90">
        <f t="shared" si="78"/>
        <v>0</v>
      </c>
      <c r="O73" s="90">
        <f t="shared" si="78"/>
        <v>0</v>
      </c>
      <c r="P73" s="90">
        <f t="shared" si="78"/>
        <v>0</v>
      </c>
      <c r="Q73" s="90">
        <f t="shared" si="78"/>
        <v>0</v>
      </c>
      <c r="R73" s="90">
        <f t="shared" si="78"/>
        <v>0</v>
      </c>
      <c r="S73" s="90">
        <f t="shared" si="78"/>
        <v>0</v>
      </c>
      <c r="T73" s="90">
        <f t="shared" si="78"/>
        <v>0</v>
      </c>
      <c r="U73" s="90">
        <f t="shared" si="78"/>
        <v>0</v>
      </c>
      <c r="V73" s="90">
        <f t="shared" si="78"/>
        <v>0</v>
      </c>
      <c r="W73" s="90">
        <f t="shared" si="78"/>
        <v>0</v>
      </c>
      <c r="X73" s="90">
        <f t="shared" si="78"/>
        <v>0</v>
      </c>
      <c r="Y73" s="90">
        <f t="shared" si="78"/>
        <v>0</v>
      </c>
      <c r="Z73" s="90">
        <f t="shared" si="78"/>
        <v>0</v>
      </c>
      <c r="AA73" s="90">
        <f t="shared" si="78"/>
        <v>0</v>
      </c>
      <c r="AB73" s="90">
        <f t="shared" si="78"/>
        <v>0</v>
      </c>
      <c r="AC73" s="90">
        <f t="shared" si="78"/>
        <v>0</v>
      </c>
      <c r="AD73" s="90">
        <f t="shared" si="78"/>
        <v>0</v>
      </c>
      <c r="AE73" s="90">
        <f t="shared" si="78"/>
        <v>0</v>
      </c>
      <c r="AF73" s="90">
        <f t="shared" si="78"/>
        <v>0</v>
      </c>
      <c r="AG73" s="90">
        <f t="shared" si="78"/>
        <v>0</v>
      </c>
      <c r="AH73" s="90">
        <f t="shared" si="78"/>
        <v>0</v>
      </c>
      <c r="AI73" s="90">
        <f t="shared" si="78"/>
        <v>0</v>
      </c>
      <c r="AJ73" s="90">
        <f t="shared" si="78"/>
        <v>0</v>
      </c>
      <c r="AK73" s="90">
        <f t="shared" si="78"/>
        <v>0</v>
      </c>
    </row>
    <row r="74" spans="1:37" ht="15" x14ac:dyDescent="0.2">
      <c r="A74" s="1"/>
      <c r="B74" s="41"/>
      <c r="C74" s="26"/>
      <c r="D74" s="26"/>
      <c r="E74" s="91"/>
      <c r="F74" s="91"/>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row>
    <row r="75" spans="1:37" ht="13.5" thickBot="1" x14ac:dyDescent="0.25"/>
    <row r="76" spans="1:37" ht="24" thickBot="1" x14ac:dyDescent="0.3">
      <c r="A76" s="37" t="s">
        <v>129</v>
      </c>
      <c r="B76" s="25"/>
      <c r="C76" s="25"/>
      <c r="D76" s="40"/>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3"/>
    </row>
    <row r="77" spans="1:37" s="34" customFormat="1" ht="13.5" thickBot="1" x14ac:dyDescent="0.25">
      <c r="A77" s="30">
        <v>13</v>
      </c>
      <c r="B77" s="31" t="s">
        <v>130</v>
      </c>
      <c r="C77" s="31"/>
      <c r="D77" s="32"/>
      <c r="E77" s="78"/>
      <c r="F77" s="78"/>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row>
    <row r="78" spans="1:37" ht="90" thickBot="1" x14ac:dyDescent="0.25">
      <c r="A78" s="292">
        <f>A77+0.01</f>
        <v>13.01</v>
      </c>
      <c r="B78" s="48" t="s">
        <v>132</v>
      </c>
      <c r="C78" s="65"/>
      <c r="D78" s="75" t="s">
        <v>221</v>
      </c>
      <c r="E78" s="76" t="s">
        <v>72</v>
      </c>
      <c r="F78" s="89">
        <f>SUM(G78:AK78)</f>
        <v>0</v>
      </c>
      <c r="G78" s="94">
        <v>0</v>
      </c>
      <c r="H78" s="94">
        <v>0</v>
      </c>
      <c r="I78" s="94">
        <v>0</v>
      </c>
      <c r="J78" s="94">
        <v>0</v>
      </c>
      <c r="K78" s="94">
        <v>0</v>
      </c>
      <c r="L78" s="94">
        <v>0</v>
      </c>
      <c r="M78" s="94">
        <v>0</v>
      </c>
      <c r="N78" s="94">
        <v>0</v>
      </c>
      <c r="O78" s="94">
        <v>0</v>
      </c>
      <c r="P78" s="94">
        <v>0</v>
      </c>
      <c r="Q78" s="94">
        <v>0</v>
      </c>
      <c r="R78" s="94">
        <v>0</v>
      </c>
      <c r="S78" s="94">
        <v>0</v>
      </c>
      <c r="T78" s="94">
        <v>0</v>
      </c>
      <c r="U78" s="94">
        <v>0</v>
      </c>
      <c r="V78" s="94">
        <v>0</v>
      </c>
      <c r="W78" s="94">
        <v>0</v>
      </c>
      <c r="X78" s="94">
        <v>0</v>
      </c>
      <c r="Y78" s="94">
        <v>0</v>
      </c>
      <c r="Z78" s="94">
        <v>0</v>
      </c>
      <c r="AA78" s="94">
        <v>0</v>
      </c>
      <c r="AB78" s="94">
        <v>0</v>
      </c>
      <c r="AC78" s="94">
        <v>0</v>
      </c>
      <c r="AD78" s="94">
        <v>0</v>
      </c>
      <c r="AE78" s="94">
        <v>0</v>
      </c>
      <c r="AF78" s="94">
        <v>0</v>
      </c>
      <c r="AG78" s="94">
        <v>0</v>
      </c>
      <c r="AH78" s="94">
        <v>0</v>
      </c>
      <c r="AI78" s="94">
        <v>0</v>
      </c>
      <c r="AJ78" s="94">
        <v>0</v>
      </c>
      <c r="AK78" s="94">
        <v>0</v>
      </c>
    </row>
    <row r="79" spans="1:37" ht="15.75" thickBot="1" x14ac:dyDescent="0.25">
      <c r="A79" s="65"/>
      <c r="B79" s="28" t="s">
        <v>133</v>
      </c>
      <c r="C79" s="29"/>
      <c r="D79" s="29"/>
      <c r="E79" s="79" t="s">
        <v>72</v>
      </c>
      <c r="F79" s="95">
        <f>SUM(G79:AK79)</f>
        <v>0</v>
      </c>
      <c r="G79" s="90">
        <f t="shared" ref="G79:AK79" si="79">SUM(G78:G78)</f>
        <v>0</v>
      </c>
      <c r="H79" s="90">
        <f t="shared" si="79"/>
        <v>0</v>
      </c>
      <c r="I79" s="90">
        <f t="shared" si="79"/>
        <v>0</v>
      </c>
      <c r="J79" s="90">
        <f t="shared" si="79"/>
        <v>0</v>
      </c>
      <c r="K79" s="90">
        <f t="shared" si="79"/>
        <v>0</v>
      </c>
      <c r="L79" s="90">
        <f t="shared" si="79"/>
        <v>0</v>
      </c>
      <c r="M79" s="90">
        <f t="shared" si="79"/>
        <v>0</v>
      </c>
      <c r="N79" s="90">
        <f t="shared" si="79"/>
        <v>0</v>
      </c>
      <c r="O79" s="90">
        <f t="shared" si="79"/>
        <v>0</v>
      </c>
      <c r="P79" s="90">
        <f t="shared" si="79"/>
        <v>0</v>
      </c>
      <c r="Q79" s="90">
        <f t="shared" si="79"/>
        <v>0</v>
      </c>
      <c r="R79" s="90">
        <f t="shared" si="79"/>
        <v>0</v>
      </c>
      <c r="S79" s="90">
        <f t="shared" si="79"/>
        <v>0</v>
      </c>
      <c r="T79" s="90">
        <f t="shared" si="79"/>
        <v>0</v>
      </c>
      <c r="U79" s="90">
        <f t="shared" si="79"/>
        <v>0</v>
      </c>
      <c r="V79" s="90">
        <f t="shared" si="79"/>
        <v>0</v>
      </c>
      <c r="W79" s="90">
        <f t="shared" si="79"/>
        <v>0</v>
      </c>
      <c r="X79" s="90">
        <f t="shared" si="79"/>
        <v>0</v>
      </c>
      <c r="Y79" s="90">
        <f t="shared" si="79"/>
        <v>0</v>
      </c>
      <c r="Z79" s="90">
        <f t="shared" si="79"/>
        <v>0</v>
      </c>
      <c r="AA79" s="90">
        <f t="shared" si="79"/>
        <v>0</v>
      </c>
      <c r="AB79" s="90">
        <f t="shared" si="79"/>
        <v>0</v>
      </c>
      <c r="AC79" s="90">
        <f t="shared" si="79"/>
        <v>0</v>
      </c>
      <c r="AD79" s="90">
        <f t="shared" si="79"/>
        <v>0</v>
      </c>
      <c r="AE79" s="90">
        <f t="shared" si="79"/>
        <v>0</v>
      </c>
      <c r="AF79" s="90">
        <f t="shared" si="79"/>
        <v>0</v>
      </c>
      <c r="AG79" s="90">
        <f t="shared" si="79"/>
        <v>0</v>
      </c>
      <c r="AH79" s="90">
        <f t="shared" si="79"/>
        <v>0</v>
      </c>
      <c r="AI79" s="90">
        <f t="shared" si="79"/>
        <v>0</v>
      </c>
      <c r="AJ79" s="90">
        <f t="shared" si="79"/>
        <v>0</v>
      </c>
      <c r="AK79" s="90">
        <f t="shared" si="79"/>
        <v>0</v>
      </c>
    </row>
    <row r="80" spans="1:37" ht="15" x14ac:dyDescent="0.2">
      <c r="A80" s="1"/>
      <c r="B80" s="41"/>
      <c r="C80" s="26"/>
      <c r="D80" s="26"/>
      <c r="E80" s="91"/>
      <c r="F80" s="91"/>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row>
    <row r="81" spans="1:37" s="34" customFormat="1" ht="13.5" thickBot="1" x14ac:dyDescent="0.25">
      <c r="A81" s="30">
        <v>14</v>
      </c>
      <c r="B81" s="31" t="s">
        <v>131</v>
      </c>
      <c r="C81" s="31"/>
      <c r="D81" s="32"/>
      <c r="E81" s="78"/>
      <c r="F81" s="78"/>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row>
    <row r="82" spans="1:37" ht="90" thickBot="1" x14ac:dyDescent="0.25">
      <c r="A82" s="292">
        <f>A81+0.01</f>
        <v>14.01</v>
      </c>
      <c r="B82" s="48" t="s">
        <v>132</v>
      </c>
      <c r="C82" s="65"/>
      <c r="D82" s="273" t="s">
        <v>221</v>
      </c>
      <c r="E82" s="76" t="s">
        <v>72</v>
      </c>
      <c r="F82" s="89">
        <f>SUM(G82:AK82)</f>
        <v>0</v>
      </c>
      <c r="G82" s="94">
        <v>0</v>
      </c>
      <c r="H82" s="94">
        <v>0</v>
      </c>
      <c r="I82" s="94">
        <v>0</v>
      </c>
      <c r="J82" s="94">
        <v>0</v>
      </c>
      <c r="K82" s="94">
        <v>0</v>
      </c>
      <c r="L82" s="94">
        <v>0</v>
      </c>
      <c r="M82" s="94">
        <v>0</v>
      </c>
      <c r="N82" s="94">
        <v>0</v>
      </c>
      <c r="O82" s="94">
        <v>0</v>
      </c>
      <c r="P82" s="94">
        <v>0</v>
      </c>
      <c r="Q82" s="94">
        <v>0</v>
      </c>
      <c r="R82" s="94">
        <v>0</v>
      </c>
      <c r="S82" s="94">
        <v>0</v>
      </c>
      <c r="T82" s="94">
        <v>0</v>
      </c>
      <c r="U82" s="94">
        <v>0</v>
      </c>
      <c r="V82" s="94">
        <v>0</v>
      </c>
      <c r="W82" s="94">
        <v>0</v>
      </c>
      <c r="X82" s="94">
        <v>0</v>
      </c>
      <c r="Y82" s="94">
        <v>0</v>
      </c>
      <c r="Z82" s="94">
        <v>0</v>
      </c>
      <c r="AA82" s="94">
        <v>0</v>
      </c>
      <c r="AB82" s="94">
        <v>0</v>
      </c>
      <c r="AC82" s="94">
        <v>0</v>
      </c>
      <c r="AD82" s="94">
        <v>0</v>
      </c>
      <c r="AE82" s="94">
        <v>0</v>
      </c>
      <c r="AF82" s="94">
        <v>0</v>
      </c>
      <c r="AG82" s="94">
        <v>0</v>
      </c>
      <c r="AH82" s="94">
        <v>0</v>
      </c>
      <c r="AI82" s="94">
        <v>0</v>
      </c>
      <c r="AJ82" s="94">
        <v>0</v>
      </c>
      <c r="AK82" s="94">
        <v>0</v>
      </c>
    </row>
    <row r="83" spans="1:37" ht="15.75" thickBot="1" x14ac:dyDescent="0.25">
      <c r="A83" s="65"/>
      <c r="B83" s="28" t="s">
        <v>226</v>
      </c>
      <c r="C83" s="29"/>
      <c r="D83" s="29"/>
      <c r="E83" s="79" t="s">
        <v>72</v>
      </c>
      <c r="F83" s="95">
        <f>SUM(G83:AK83)</f>
        <v>0</v>
      </c>
      <c r="G83" s="90">
        <f t="shared" ref="G83:AK83" si="80">SUM(G82:G82)</f>
        <v>0</v>
      </c>
      <c r="H83" s="90">
        <f t="shared" si="80"/>
        <v>0</v>
      </c>
      <c r="I83" s="90">
        <f t="shared" si="80"/>
        <v>0</v>
      </c>
      <c r="J83" s="90">
        <f t="shared" si="80"/>
        <v>0</v>
      </c>
      <c r="K83" s="90">
        <f t="shared" si="80"/>
        <v>0</v>
      </c>
      <c r="L83" s="90">
        <f t="shared" si="80"/>
        <v>0</v>
      </c>
      <c r="M83" s="90">
        <f t="shared" si="80"/>
        <v>0</v>
      </c>
      <c r="N83" s="90">
        <f t="shared" si="80"/>
        <v>0</v>
      </c>
      <c r="O83" s="90">
        <f t="shared" si="80"/>
        <v>0</v>
      </c>
      <c r="P83" s="90">
        <f t="shared" si="80"/>
        <v>0</v>
      </c>
      <c r="Q83" s="90">
        <f t="shared" si="80"/>
        <v>0</v>
      </c>
      <c r="R83" s="90">
        <f t="shared" si="80"/>
        <v>0</v>
      </c>
      <c r="S83" s="90">
        <f t="shared" si="80"/>
        <v>0</v>
      </c>
      <c r="T83" s="90">
        <f t="shared" si="80"/>
        <v>0</v>
      </c>
      <c r="U83" s="90">
        <f t="shared" si="80"/>
        <v>0</v>
      </c>
      <c r="V83" s="90">
        <f t="shared" si="80"/>
        <v>0</v>
      </c>
      <c r="W83" s="90">
        <f t="shared" si="80"/>
        <v>0</v>
      </c>
      <c r="X83" s="90">
        <f t="shared" si="80"/>
        <v>0</v>
      </c>
      <c r="Y83" s="90">
        <f t="shared" si="80"/>
        <v>0</v>
      </c>
      <c r="Z83" s="90">
        <f t="shared" si="80"/>
        <v>0</v>
      </c>
      <c r="AA83" s="90">
        <f t="shared" si="80"/>
        <v>0</v>
      </c>
      <c r="AB83" s="90">
        <f t="shared" si="80"/>
        <v>0</v>
      </c>
      <c r="AC83" s="90">
        <f t="shared" si="80"/>
        <v>0</v>
      </c>
      <c r="AD83" s="90">
        <f t="shared" si="80"/>
        <v>0</v>
      </c>
      <c r="AE83" s="90">
        <f t="shared" si="80"/>
        <v>0</v>
      </c>
      <c r="AF83" s="90">
        <f t="shared" si="80"/>
        <v>0</v>
      </c>
      <c r="AG83" s="90">
        <f t="shared" si="80"/>
        <v>0</v>
      </c>
      <c r="AH83" s="90">
        <f t="shared" si="80"/>
        <v>0</v>
      </c>
      <c r="AI83" s="90">
        <f t="shared" si="80"/>
        <v>0</v>
      </c>
      <c r="AJ83" s="90">
        <f t="shared" si="80"/>
        <v>0</v>
      </c>
      <c r="AK83" s="90">
        <f t="shared" si="80"/>
        <v>0</v>
      </c>
    </row>
    <row r="84" spans="1:37" ht="15" x14ac:dyDescent="0.2">
      <c r="A84" s="1"/>
      <c r="B84" s="41"/>
      <c r="C84" s="26"/>
      <c r="D84" s="26"/>
      <c r="E84" s="91"/>
      <c r="F84" s="91"/>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2"/>
      <c r="AJ84" s="92"/>
      <c r="AK84" s="92"/>
    </row>
  </sheetData>
  <pageMargins left="0.7" right="0.7" top="0.75" bottom="0.75" header="0.3" footer="0.3"/>
  <pageSetup paperSize="9" scale="2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65"/>
  <sheetViews>
    <sheetView zoomScaleNormal="100" zoomScaleSheetLayoutView="55" workbookViewId="0">
      <pane ySplit="1" topLeftCell="A59" activePane="bottomLeft" state="frozen"/>
      <selection activeCell="C27" sqref="C27"/>
      <selection pane="bottomLeft" activeCell="C36" sqref="C36"/>
    </sheetView>
  </sheetViews>
  <sheetFormatPr defaultRowHeight="12.75" x14ac:dyDescent="0.2"/>
  <cols>
    <col min="1" max="2" width="9.140625" style="16"/>
    <col min="3" max="3" width="27.5703125" style="16" customWidth="1"/>
    <col min="4" max="4" width="39.7109375" style="16" customWidth="1"/>
    <col min="5" max="5" width="9.28515625" customWidth="1"/>
    <col min="6" max="6" width="9.140625" style="93"/>
    <col min="7" max="7" width="15.140625" style="93" bestFit="1" customWidth="1"/>
    <col min="8" max="8" width="14.7109375" style="93" bestFit="1" customWidth="1"/>
    <col min="9" max="9" width="13.7109375" style="93" bestFit="1" customWidth="1"/>
    <col min="10" max="10" width="14.140625" style="93" bestFit="1" customWidth="1"/>
    <col min="11" max="11" width="14.7109375" style="93" bestFit="1" customWidth="1"/>
    <col min="12" max="12" width="13.42578125" style="93" bestFit="1" customWidth="1"/>
    <col min="13" max="13" width="14.140625" style="93" bestFit="1" customWidth="1"/>
    <col min="14" max="14" width="13.7109375" style="93" bestFit="1" customWidth="1"/>
    <col min="15" max="16" width="14.140625" style="93" bestFit="1" customWidth="1"/>
    <col min="17" max="17" width="13.7109375" style="93" bestFit="1" customWidth="1"/>
    <col min="18" max="20" width="14.7109375" style="93" bestFit="1" customWidth="1"/>
    <col min="21" max="21" width="13.7109375" style="93" bestFit="1" customWidth="1"/>
    <col min="22" max="22" width="13.85546875" style="93" bestFit="1" customWidth="1"/>
    <col min="23" max="24" width="13.7109375" style="93" bestFit="1" customWidth="1"/>
    <col min="25" max="29" width="13.85546875" style="93" bestFit="1" customWidth="1"/>
    <col min="30" max="30" width="14.7109375" style="93" bestFit="1" customWidth="1"/>
    <col min="31" max="31" width="14.140625" style="93" bestFit="1" customWidth="1"/>
    <col min="32" max="32" width="13.42578125" style="93" bestFit="1" customWidth="1"/>
    <col min="33" max="34" width="13.85546875" style="93" bestFit="1" customWidth="1"/>
    <col min="35" max="38" width="14.140625" style="93" bestFit="1" customWidth="1"/>
    <col min="40" max="40" width="9.85546875" customWidth="1"/>
  </cols>
  <sheetData>
    <row r="1" spans="1:64" s="176" customFormat="1" ht="23.25" x14ac:dyDescent="0.25">
      <c r="A1" s="175" t="s">
        <v>134</v>
      </c>
      <c r="H1" s="174" t="s">
        <v>18</v>
      </c>
      <c r="I1" s="174" t="s">
        <v>19</v>
      </c>
      <c r="J1" s="174" t="s">
        <v>20</v>
      </c>
      <c r="K1" s="174" t="s">
        <v>21</v>
      </c>
      <c r="L1" s="174" t="s">
        <v>22</v>
      </c>
      <c r="M1" s="174" t="s">
        <v>23</v>
      </c>
      <c r="N1" s="174" t="s">
        <v>24</v>
      </c>
      <c r="O1" s="174" t="s">
        <v>25</v>
      </c>
      <c r="P1" s="174" t="s">
        <v>26</v>
      </c>
      <c r="Q1" s="174" t="s">
        <v>27</v>
      </c>
      <c r="R1" s="174" t="s">
        <v>28</v>
      </c>
      <c r="S1" s="174" t="s">
        <v>29</v>
      </c>
      <c r="T1" s="174" t="s">
        <v>30</v>
      </c>
      <c r="U1" s="174" t="s">
        <v>31</v>
      </c>
      <c r="V1" s="174" t="s">
        <v>32</v>
      </c>
      <c r="W1" s="174" t="s">
        <v>33</v>
      </c>
      <c r="X1" s="174" t="s">
        <v>34</v>
      </c>
      <c r="Y1" s="174" t="s">
        <v>35</v>
      </c>
      <c r="Z1" s="174" t="s">
        <v>36</v>
      </c>
      <c r="AA1" s="174" t="s">
        <v>103</v>
      </c>
      <c r="AB1" s="174" t="s">
        <v>104</v>
      </c>
      <c r="AC1" s="174" t="s">
        <v>105</v>
      </c>
      <c r="AD1" s="174" t="s">
        <v>106</v>
      </c>
      <c r="AE1" s="174" t="s">
        <v>107</v>
      </c>
      <c r="AF1" s="174" t="s">
        <v>108</v>
      </c>
      <c r="AG1" s="174" t="s">
        <v>109</v>
      </c>
      <c r="AH1" s="174" t="s">
        <v>110</v>
      </c>
      <c r="AI1" s="174" t="s">
        <v>111</v>
      </c>
      <c r="AJ1" s="174" t="s">
        <v>112</v>
      </c>
      <c r="AK1" s="174" t="s">
        <v>113</v>
      </c>
      <c r="AL1" s="174" t="s">
        <v>220</v>
      </c>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row>
    <row r="2" spans="1:64" s="2" customFormat="1" ht="16.5" thickBot="1" x14ac:dyDescent="0.3">
      <c r="A2" s="42"/>
      <c r="B2" s="21"/>
      <c r="C2" s="21"/>
      <c r="D2" s="44" t="s">
        <v>47</v>
      </c>
      <c r="E2" s="20"/>
      <c r="F2" s="80"/>
      <c r="G2" s="81"/>
      <c r="H2" s="98">
        <f>IF(analysis_start=2016,0,-1)</f>
        <v>-1</v>
      </c>
      <c r="I2" s="98">
        <f>IF(analysis_start=2017,0,H2+1)</f>
        <v>0</v>
      </c>
      <c r="J2" s="98">
        <f t="shared" ref="J2:AL2" si="0">I2+1</f>
        <v>1</v>
      </c>
      <c r="K2" s="98">
        <f t="shared" si="0"/>
        <v>2</v>
      </c>
      <c r="L2" s="98">
        <f t="shared" si="0"/>
        <v>3</v>
      </c>
      <c r="M2" s="98">
        <f t="shared" si="0"/>
        <v>4</v>
      </c>
      <c r="N2" s="98">
        <f t="shared" si="0"/>
        <v>5</v>
      </c>
      <c r="O2" s="98">
        <f t="shared" si="0"/>
        <v>6</v>
      </c>
      <c r="P2" s="98">
        <f t="shared" si="0"/>
        <v>7</v>
      </c>
      <c r="Q2" s="98">
        <f t="shared" si="0"/>
        <v>8</v>
      </c>
      <c r="R2" s="98">
        <f t="shared" si="0"/>
        <v>9</v>
      </c>
      <c r="S2" s="98">
        <f t="shared" si="0"/>
        <v>10</v>
      </c>
      <c r="T2" s="98">
        <f t="shared" si="0"/>
        <v>11</v>
      </c>
      <c r="U2" s="98">
        <f t="shared" si="0"/>
        <v>12</v>
      </c>
      <c r="V2" s="98">
        <f t="shared" si="0"/>
        <v>13</v>
      </c>
      <c r="W2" s="98">
        <f t="shared" si="0"/>
        <v>14</v>
      </c>
      <c r="X2" s="98">
        <f t="shared" si="0"/>
        <v>15</v>
      </c>
      <c r="Y2" s="98">
        <f t="shared" si="0"/>
        <v>16</v>
      </c>
      <c r="Z2" s="98">
        <f t="shared" si="0"/>
        <v>17</v>
      </c>
      <c r="AA2" s="98">
        <f t="shared" si="0"/>
        <v>18</v>
      </c>
      <c r="AB2" s="98">
        <f t="shared" si="0"/>
        <v>19</v>
      </c>
      <c r="AC2" s="98">
        <f t="shared" si="0"/>
        <v>20</v>
      </c>
      <c r="AD2" s="98">
        <f t="shared" si="0"/>
        <v>21</v>
      </c>
      <c r="AE2" s="98">
        <f t="shared" si="0"/>
        <v>22</v>
      </c>
      <c r="AF2" s="98">
        <f t="shared" si="0"/>
        <v>23</v>
      </c>
      <c r="AG2" s="98">
        <f t="shared" si="0"/>
        <v>24</v>
      </c>
      <c r="AH2" s="98">
        <f t="shared" si="0"/>
        <v>25</v>
      </c>
      <c r="AI2" s="98">
        <f t="shared" si="0"/>
        <v>26</v>
      </c>
      <c r="AJ2" s="98">
        <f t="shared" si="0"/>
        <v>27</v>
      </c>
      <c r="AK2" s="98">
        <f t="shared" si="0"/>
        <v>28</v>
      </c>
      <c r="AL2" s="98">
        <f t="shared" si="0"/>
        <v>29</v>
      </c>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row>
    <row r="3" spans="1:64" s="2" customFormat="1" ht="24" thickBot="1" x14ac:dyDescent="0.3">
      <c r="A3" s="282" t="s">
        <v>206</v>
      </c>
      <c r="B3" s="45"/>
      <c r="C3" s="45"/>
      <c r="D3" s="66"/>
      <c r="E3" s="40"/>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row>
    <row r="4" spans="1:64" s="34" customFormat="1" ht="13.5" thickBot="1" x14ac:dyDescent="0.25">
      <c r="A4" s="46">
        <v>16</v>
      </c>
      <c r="B4" s="31" t="s">
        <v>94</v>
      </c>
      <c r="C4" s="31"/>
      <c r="D4" s="31"/>
      <c r="E4" s="60" t="s">
        <v>95</v>
      </c>
      <c r="F4" s="78"/>
      <c r="G4" s="122" t="s">
        <v>93</v>
      </c>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row>
    <row r="5" spans="1:64" s="2" customFormat="1" ht="25.5" x14ac:dyDescent="0.2">
      <c r="A5" s="119">
        <f>A4+0.01</f>
        <v>16.010000000000002</v>
      </c>
      <c r="B5" s="27" t="s">
        <v>59</v>
      </c>
      <c r="C5" s="64" t="str">
        <f>'Sheet_2 Inputs &amp; Outputs (t)'!C44</f>
        <v>Nil - going to landfill/Other?</v>
      </c>
      <c r="D5" s="68" t="s">
        <v>208</v>
      </c>
      <c r="E5" s="72">
        <v>0</v>
      </c>
      <c r="F5" s="76" t="s">
        <v>72</v>
      </c>
      <c r="G5" s="86">
        <f>SUM(H5:AL5)</f>
        <v>0</v>
      </c>
      <c r="H5" s="87">
        <f>'Sheet_2 Inputs &amp; Outputs (t)'!G44*$E5</f>
        <v>0</v>
      </c>
      <c r="I5" s="87">
        <f>'Sheet_2 Inputs &amp; Outputs (t)'!H44*($E5*((1+Inflation_rate)^I$2))</f>
        <v>0</v>
      </c>
      <c r="J5" s="87">
        <f>'Sheet_2 Inputs &amp; Outputs (t)'!I44*($E5*((1+Inflation_rate)^J$2))</f>
        <v>0</v>
      </c>
      <c r="K5" s="87">
        <f>'Sheet_2 Inputs &amp; Outputs (t)'!J44*($E5*((1+Inflation_rate)^K$2))</f>
        <v>0</v>
      </c>
      <c r="L5" s="87">
        <f>'Sheet_2 Inputs &amp; Outputs (t)'!K44*($E5*((1+Inflation_rate)^L$2))</f>
        <v>0</v>
      </c>
      <c r="M5" s="87">
        <f>'Sheet_2 Inputs &amp; Outputs (t)'!L44*($E5*((1+Inflation_rate)^M$2))</f>
        <v>0</v>
      </c>
      <c r="N5" s="87">
        <f>'Sheet_2 Inputs &amp; Outputs (t)'!M44*($E5*((1+Inflation_rate)^N$2))</f>
        <v>0</v>
      </c>
      <c r="O5" s="87">
        <f>'Sheet_2 Inputs &amp; Outputs (t)'!N44*($E5*((1+Inflation_rate)^O$2))</f>
        <v>0</v>
      </c>
      <c r="P5" s="87">
        <f>'Sheet_2 Inputs &amp; Outputs (t)'!O44*($E5*((1+Inflation_rate)^P$2))</f>
        <v>0</v>
      </c>
      <c r="Q5" s="87">
        <f>'Sheet_2 Inputs &amp; Outputs (t)'!P44*($E5*((1+Inflation_rate)^Q$2))</f>
        <v>0</v>
      </c>
      <c r="R5" s="87">
        <f>'Sheet_2 Inputs &amp; Outputs (t)'!Q44*($E5*((1+Inflation_rate)^R$2))</f>
        <v>0</v>
      </c>
      <c r="S5" s="87">
        <f>'Sheet_2 Inputs &amp; Outputs (t)'!R44*($E5*((1+Inflation_rate)^S$2))</f>
        <v>0</v>
      </c>
      <c r="T5" s="87">
        <f>'Sheet_2 Inputs &amp; Outputs (t)'!S44*($E5*((1+Inflation_rate)^T$2))</f>
        <v>0</v>
      </c>
      <c r="U5" s="87">
        <f>'Sheet_2 Inputs &amp; Outputs (t)'!T44*($E5*((1+Inflation_rate)^U$2))</f>
        <v>0</v>
      </c>
      <c r="V5" s="87">
        <f>'Sheet_2 Inputs &amp; Outputs (t)'!U44*($E5*((1+Inflation_rate)^V$2))</f>
        <v>0</v>
      </c>
      <c r="W5" s="87">
        <f>'Sheet_2 Inputs &amp; Outputs (t)'!V44*($E5*((1+Inflation_rate)^W$2))</f>
        <v>0</v>
      </c>
      <c r="X5" s="87">
        <f>'Sheet_2 Inputs &amp; Outputs (t)'!W44*($E5*((1+Inflation_rate)^X$2))</f>
        <v>0</v>
      </c>
      <c r="Y5" s="87">
        <f>'Sheet_2 Inputs &amp; Outputs (t)'!X44*($E5*((1+Inflation_rate)^Y$2))</f>
        <v>0</v>
      </c>
      <c r="Z5" s="87">
        <f>'Sheet_2 Inputs &amp; Outputs (t)'!Y44*($E5*((1+Inflation_rate)^Z$2))</f>
        <v>0</v>
      </c>
      <c r="AA5" s="87">
        <f>'Sheet_2 Inputs &amp; Outputs (t)'!Z44*($E5*((1+Inflation_rate)^AA$2))</f>
        <v>0</v>
      </c>
      <c r="AB5" s="87">
        <f>'Sheet_2 Inputs &amp; Outputs (t)'!AA44*($E5*((1+Inflation_rate)^AB$2))</f>
        <v>0</v>
      </c>
      <c r="AC5" s="87">
        <f>'Sheet_2 Inputs &amp; Outputs (t)'!AB44*($E5*((1+Inflation_rate)^AC$2))</f>
        <v>0</v>
      </c>
      <c r="AD5" s="87">
        <f>'Sheet_2 Inputs &amp; Outputs (t)'!AC44*($E5*((1+Inflation_rate)^AD$2))</f>
        <v>0</v>
      </c>
      <c r="AE5" s="87">
        <f>'Sheet_2 Inputs &amp; Outputs (t)'!AD44*($E5*((1+Inflation_rate)^AE$2))</f>
        <v>0</v>
      </c>
      <c r="AF5" s="87">
        <f>'Sheet_2 Inputs &amp; Outputs (t)'!AE44*($E5*((1+Inflation_rate)^AF$2))</f>
        <v>0</v>
      </c>
      <c r="AG5" s="87">
        <f>'Sheet_2 Inputs &amp; Outputs (t)'!AF44*($E5*((1+Inflation_rate)^AG$2))</f>
        <v>0</v>
      </c>
      <c r="AH5" s="87">
        <f>'Sheet_2 Inputs &amp; Outputs (t)'!AG44*($E5*((1+Inflation_rate)^AH$2))</f>
        <v>0</v>
      </c>
      <c r="AI5" s="87">
        <f>'Sheet_2 Inputs &amp; Outputs (t)'!AH44*($E5*((1+Inflation_rate)^AI$2))</f>
        <v>0</v>
      </c>
      <c r="AJ5" s="87">
        <f>'Sheet_2 Inputs &amp; Outputs (t)'!AI44*($E5*((1+Inflation_rate)^AJ$2))</f>
        <v>0</v>
      </c>
      <c r="AK5" s="87">
        <f>'Sheet_2 Inputs &amp; Outputs (t)'!AJ44*($E5*((1+Inflation_rate)^AK$2))</f>
        <v>0</v>
      </c>
      <c r="AL5" s="87">
        <f>'Sheet_2 Inputs &amp; Outputs (t)'!AK44*($E5*((1+Inflation_rate)^AL$2))</f>
        <v>0</v>
      </c>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row>
    <row r="6" spans="1:64" s="2" customFormat="1" x14ac:dyDescent="0.2">
      <c r="A6" s="119">
        <f t="shared" ref="A6:A18" si="1">A5+0.01</f>
        <v>16.020000000000003</v>
      </c>
      <c r="B6" s="27" t="s">
        <v>60</v>
      </c>
      <c r="C6" s="64" t="str">
        <f>'Sheet_2 Inputs &amp; Outputs (t)'!C45</f>
        <v>Nil - going to landfill/Other?</v>
      </c>
      <c r="D6" s="69"/>
      <c r="E6" s="73">
        <v>0</v>
      </c>
      <c r="F6" s="76" t="s">
        <v>72</v>
      </c>
      <c r="G6" s="88">
        <f t="shared" ref="G6:G18" si="2">SUM(H6:AL6)</f>
        <v>0</v>
      </c>
      <c r="H6" s="87">
        <f>'Sheet_2 Inputs &amp; Outputs (t)'!G45*$E6</f>
        <v>0</v>
      </c>
      <c r="I6" s="87">
        <f>'Sheet_2 Inputs &amp; Outputs (t)'!H45*($E6*((1+Inflation_rate)^I$2))</f>
        <v>0</v>
      </c>
      <c r="J6" s="87">
        <f>'Sheet_2 Inputs &amp; Outputs (t)'!I45*($E6*((1+Inflation_rate)^J$2))</f>
        <v>0</v>
      </c>
      <c r="K6" s="87">
        <f>'Sheet_2 Inputs &amp; Outputs (t)'!J45*($E6*((1+Inflation_rate)^K$2))</f>
        <v>0</v>
      </c>
      <c r="L6" s="87">
        <f>'Sheet_2 Inputs &amp; Outputs (t)'!K45*($E6*((1+Inflation_rate)^L$2))</f>
        <v>0</v>
      </c>
      <c r="M6" s="87">
        <f>'Sheet_2 Inputs &amp; Outputs (t)'!L45*($E6*((1+Inflation_rate)^M$2))</f>
        <v>0</v>
      </c>
      <c r="N6" s="87">
        <f>'Sheet_2 Inputs &amp; Outputs (t)'!M45*($E6*((1+Inflation_rate)^N$2))</f>
        <v>0</v>
      </c>
      <c r="O6" s="87">
        <f>'Sheet_2 Inputs &amp; Outputs (t)'!N45*($E6*((1+Inflation_rate)^O$2))</f>
        <v>0</v>
      </c>
      <c r="P6" s="87">
        <f>'Sheet_2 Inputs &amp; Outputs (t)'!O45*($E6*((1+Inflation_rate)^P$2))</f>
        <v>0</v>
      </c>
      <c r="Q6" s="87">
        <f>'Sheet_2 Inputs &amp; Outputs (t)'!P45*($E6*((1+Inflation_rate)^Q$2))</f>
        <v>0</v>
      </c>
      <c r="R6" s="87">
        <f>'Sheet_2 Inputs &amp; Outputs (t)'!Q45*($E6*((1+Inflation_rate)^R$2))</f>
        <v>0</v>
      </c>
      <c r="S6" s="87">
        <f>'Sheet_2 Inputs &amp; Outputs (t)'!R45*($E6*((1+Inflation_rate)^S$2))</f>
        <v>0</v>
      </c>
      <c r="T6" s="87">
        <f>'Sheet_2 Inputs &amp; Outputs (t)'!S45*($E6*((1+Inflation_rate)^T$2))</f>
        <v>0</v>
      </c>
      <c r="U6" s="87">
        <f>'Sheet_2 Inputs &amp; Outputs (t)'!T45*($E6*((1+Inflation_rate)^U$2))</f>
        <v>0</v>
      </c>
      <c r="V6" s="87">
        <f>'Sheet_2 Inputs &amp; Outputs (t)'!U45*($E6*((1+Inflation_rate)^V$2))</f>
        <v>0</v>
      </c>
      <c r="W6" s="87">
        <f>'Sheet_2 Inputs &amp; Outputs (t)'!V45*($E6*((1+Inflation_rate)^W$2))</f>
        <v>0</v>
      </c>
      <c r="X6" s="87">
        <f>'Sheet_2 Inputs &amp; Outputs (t)'!W45*($E6*((1+Inflation_rate)^X$2))</f>
        <v>0</v>
      </c>
      <c r="Y6" s="87">
        <f>'Sheet_2 Inputs &amp; Outputs (t)'!X45*($E6*((1+Inflation_rate)^Y$2))</f>
        <v>0</v>
      </c>
      <c r="Z6" s="87">
        <f>'Sheet_2 Inputs &amp; Outputs (t)'!Y45*($E6*((1+Inflation_rate)^Z$2))</f>
        <v>0</v>
      </c>
      <c r="AA6" s="87">
        <f>'Sheet_2 Inputs &amp; Outputs (t)'!Z45*($E6*((1+Inflation_rate)^AA$2))</f>
        <v>0</v>
      </c>
      <c r="AB6" s="87">
        <f>'Sheet_2 Inputs &amp; Outputs (t)'!AA45*($E6*((1+Inflation_rate)^AB$2))</f>
        <v>0</v>
      </c>
      <c r="AC6" s="87">
        <f>'Sheet_2 Inputs &amp; Outputs (t)'!AB45*($E6*((1+Inflation_rate)^AC$2))</f>
        <v>0</v>
      </c>
      <c r="AD6" s="87">
        <f>'Sheet_2 Inputs &amp; Outputs (t)'!AC45*($E6*((1+Inflation_rate)^AD$2))</f>
        <v>0</v>
      </c>
      <c r="AE6" s="87">
        <f>'Sheet_2 Inputs &amp; Outputs (t)'!AD45*($E6*((1+Inflation_rate)^AE$2))</f>
        <v>0</v>
      </c>
      <c r="AF6" s="87">
        <f>'Sheet_2 Inputs &amp; Outputs (t)'!AE45*($E6*((1+Inflation_rate)^AF$2))</f>
        <v>0</v>
      </c>
      <c r="AG6" s="87">
        <f>'Sheet_2 Inputs &amp; Outputs (t)'!AF45*($E6*((1+Inflation_rate)^AG$2))</f>
        <v>0</v>
      </c>
      <c r="AH6" s="87">
        <f>'Sheet_2 Inputs &amp; Outputs (t)'!AG45*($E6*((1+Inflation_rate)^AH$2))</f>
        <v>0</v>
      </c>
      <c r="AI6" s="87">
        <f>'Sheet_2 Inputs &amp; Outputs (t)'!AH45*($E6*((1+Inflation_rate)^AI$2))</f>
        <v>0</v>
      </c>
      <c r="AJ6" s="87">
        <f>'Sheet_2 Inputs &amp; Outputs (t)'!AI45*($E6*((1+Inflation_rate)^AJ$2))</f>
        <v>0</v>
      </c>
      <c r="AK6" s="87">
        <f>'Sheet_2 Inputs &amp; Outputs (t)'!AJ45*($E6*((1+Inflation_rate)^AK$2))</f>
        <v>0</v>
      </c>
      <c r="AL6" s="87">
        <f>'Sheet_2 Inputs &amp; Outputs (t)'!AK45*($E6*((1+Inflation_rate)^AL$2))</f>
        <v>0</v>
      </c>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row>
    <row r="7" spans="1:64" s="2" customFormat="1" x14ac:dyDescent="0.2">
      <c r="A7" s="119">
        <f t="shared" si="1"/>
        <v>16.030000000000005</v>
      </c>
      <c r="B7" s="27" t="s">
        <v>61</v>
      </c>
      <c r="C7" s="64" t="str">
        <f>'Sheet_2 Inputs &amp; Outputs (t)'!C46</f>
        <v>Nil - going to landfill/Other?</v>
      </c>
      <c r="D7" s="69"/>
      <c r="E7" s="73">
        <v>0</v>
      </c>
      <c r="F7" s="76" t="s">
        <v>72</v>
      </c>
      <c r="G7" s="88">
        <f t="shared" si="2"/>
        <v>0</v>
      </c>
      <c r="H7" s="87">
        <f>'Sheet_2 Inputs &amp; Outputs (t)'!G46*$E7</f>
        <v>0</v>
      </c>
      <c r="I7" s="87">
        <f>'Sheet_2 Inputs &amp; Outputs (t)'!H46*($E7*((1+Inflation_rate)^I$2))</f>
        <v>0</v>
      </c>
      <c r="J7" s="87">
        <f>'Sheet_2 Inputs &amp; Outputs (t)'!I46*($E7*((1+Inflation_rate)^J$2))</f>
        <v>0</v>
      </c>
      <c r="K7" s="87">
        <f>'Sheet_2 Inputs &amp; Outputs (t)'!J46*($E7*((1+Inflation_rate)^K$2))</f>
        <v>0</v>
      </c>
      <c r="L7" s="87">
        <f>'Sheet_2 Inputs &amp; Outputs (t)'!K46*($E7*((1+Inflation_rate)^L$2))</f>
        <v>0</v>
      </c>
      <c r="M7" s="87">
        <f>'Sheet_2 Inputs &amp; Outputs (t)'!L46*($E7*((1+Inflation_rate)^M$2))</f>
        <v>0</v>
      </c>
      <c r="N7" s="87">
        <f>'Sheet_2 Inputs &amp; Outputs (t)'!M46*($E7*((1+Inflation_rate)^N$2))</f>
        <v>0</v>
      </c>
      <c r="O7" s="87">
        <f>'Sheet_2 Inputs &amp; Outputs (t)'!N46*($E7*((1+Inflation_rate)^O$2))</f>
        <v>0</v>
      </c>
      <c r="P7" s="87">
        <f>'Sheet_2 Inputs &amp; Outputs (t)'!O46*($E7*((1+Inflation_rate)^P$2))</f>
        <v>0</v>
      </c>
      <c r="Q7" s="87">
        <f>'Sheet_2 Inputs &amp; Outputs (t)'!P46*($E7*((1+Inflation_rate)^Q$2))</f>
        <v>0</v>
      </c>
      <c r="R7" s="87">
        <f>'Sheet_2 Inputs &amp; Outputs (t)'!Q46*($E7*((1+Inflation_rate)^R$2))</f>
        <v>0</v>
      </c>
      <c r="S7" s="87">
        <f>'Sheet_2 Inputs &amp; Outputs (t)'!R46*($E7*((1+Inflation_rate)^S$2))</f>
        <v>0</v>
      </c>
      <c r="T7" s="87">
        <f>'Sheet_2 Inputs &amp; Outputs (t)'!S46*($E7*((1+Inflation_rate)^T$2))</f>
        <v>0</v>
      </c>
      <c r="U7" s="87">
        <f>'Sheet_2 Inputs &amp; Outputs (t)'!T46*($E7*((1+Inflation_rate)^U$2))</f>
        <v>0</v>
      </c>
      <c r="V7" s="87">
        <f>'Sheet_2 Inputs &amp; Outputs (t)'!U46*($E7*((1+Inflation_rate)^V$2))</f>
        <v>0</v>
      </c>
      <c r="W7" s="87">
        <f>'Sheet_2 Inputs &amp; Outputs (t)'!V46*($E7*((1+Inflation_rate)^W$2))</f>
        <v>0</v>
      </c>
      <c r="X7" s="87">
        <f>'Sheet_2 Inputs &amp; Outputs (t)'!W46*($E7*((1+Inflation_rate)^X$2))</f>
        <v>0</v>
      </c>
      <c r="Y7" s="87">
        <f>'Sheet_2 Inputs &amp; Outputs (t)'!X46*($E7*((1+Inflation_rate)^Y$2))</f>
        <v>0</v>
      </c>
      <c r="Z7" s="87">
        <f>'Sheet_2 Inputs &amp; Outputs (t)'!Y46*($E7*((1+Inflation_rate)^Z$2))</f>
        <v>0</v>
      </c>
      <c r="AA7" s="87">
        <f>'Sheet_2 Inputs &amp; Outputs (t)'!Z46*($E7*((1+Inflation_rate)^AA$2))</f>
        <v>0</v>
      </c>
      <c r="AB7" s="87">
        <f>'Sheet_2 Inputs &amp; Outputs (t)'!AA46*($E7*((1+Inflation_rate)^AB$2))</f>
        <v>0</v>
      </c>
      <c r="AC7" s="87">
        <f>'Sheet_2 Inputs &amp; Outputs (t)'!AB46*($E7*((1+Inflation_rate)^AC$2))</f>
        <v>0</v>
      </c>
      <c r="AD7" s="87">
        <f>'Sheet_2 Inputs &amp; Outputs (t)'!AC46*($E7*((1+Inflation_rate)^AD$2))</f>
        <v>0</v>
      </c>
      <c r="AE7" s="87">
        <f>'Sheet_2 Inputs &amp; Outputs (t)'!AD46*($E7*((1+Inflation_rate)^AE$2))</f>
        <v>0</v>
      </c>
      <c r="AF7" s="87">
        <f>'Sheet_2 Inputs &amp; Outputs (t)'!AE46*($E7*((1+Inflation_rate)^AF$2))</f>
        <v>0</v>
      </c>
      <c r="AG7" s="87">
        <f>'Sheet_2 Inputs &amp; Outputs (t)'!AF46*($E7*((1+Inflation_rate)^AG$2))</f>
        <v>0</v>
      </c>
      <c r="AH7" s="87">
        <f>'Sheet_2 Inputs &amp; Outputs (t)'!AG46*($E7*((1+Inflation_rate)^AH$2))</f>
        <v>0</v>
      </c>
      <c r="AI7" s="87">
        <f>'Sheet_2 Inputs &amp; Outputs (t)'!AH46*($E7*((1+Inflation_rate)^AI$2))</f>
        <v>0</v>
      </c>
      <c r="AJ7" s="87">
        <f>'Sheet_2 Inputs &amp; Outputs (t)'!AI46*($E7*((1+Inflation_rate)^AJ$2))</f>
        <v>0</v>
      </c>
      <c r="AK7" s="87">
        <f>'Sheet_2 Inputs &amp; Outputs (t)'!AJ46*($E7*((1+Inflation_rate)^AK$2))</f>
        <v>0</v>
      </c>
      <c r="AL7" s="87">
        <f>'Sheet_2 Inputs &amp; Outputs (t)'!AK46*($E7*((1+Inflation_rate)^AL$2))</f>
        <v>0</v>
      </c>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row>
    <row r="8" spans="1:64" s="2" customFormat="1" x14ac:dyDescent="0.2">
      <c r="A8" s="119">
        <f t="shared" si="1"/>
        <v>16.040000000000006</v>
      </c>
      <c r="B8" s="27" t="s">
        <v>62</v>
      </c>
      <c r="C8" s="64" t="str">
        <f>'Sheet_2 Inputs &amp; Outputs (t)'!C47</f>
        <v>Nil - going to landfill/Other?</v>
      </c>
      <c r="D8" s="69"/>
      <c r="E8" s="73">
        <v>0</v>
      </c>
      <c r="F8" s="76" t="s">
        <v>72</v>
      </c>
      <c r="G8" s="88">
        <f t="shared" si="2"/>
        <v>0</v>
      </c>
      <c r="H8" s="87">
        <f>'Sheet_2 Inputs &amp; Outputs (t)'!G47*$E8</f>
        <v>0</v>
      </c>
      <c r="I8" s="87">
        <f>'Sheet_2 Inputs &amp; Outputs (t)'!H47*($E8*((1+Inflation_rate)^I$2))</f>
        <v>0</v>
      </c>
      <c r="J8" s="87">
        <f>'Sheet_2 Inputs &amp; Outputs (t)'!I47*($E8*((1+Inflation_rate)^J$2))</f>
        <v>0</v>
      </c>
      <c r="K8" s="87">
        <f>'Sheet_2 Inputs &amp; Outputs (t)'!J47*($E8*((1+Inflation_rate)^K$2))</f>
        <v>0</v>
      </c>
      <c r="L8" s="87">
        <f>'Sheet_2 Inputs &amp; Outputs (t)'!K47*($E8*((1+Inflation_rate)^L$2))</f>
        <v>0</v>
      </c>
      <c r="M8" s="87">
        <f>'Sheet_2 Inputs &amp; Outputs (t)'!L47*($E8*((1+Inflation_rate)^M$2))</f>
        <v>0</v>
      </c>
      <c r="N8" s="87">
        <f>'Sheet_2 Inputs &amp; Outputs (t)'!M47*($E8*((1+Inflation_rate)^N$2))</f>
        <v>0</v>
      </c>
      <c r="O8" s="87">
        <f>'Sheet_2 Inputs &amp; Outputs (t)'!N47*($E8*((1+Inflation_rate)^O$2))</f>
        <v>0</v>
      </c>
      <c r="P8" s="87">
        <f>'Sheet_2 Inputs &amp; Outputs (t)'!O47*($E8*((1+Inflation_rate)^P$2))</f>
        <v>0</v>
      </c>
      <c r="Q8" s="87">
        <f>'Sheet_2 Inputs &amp; Outputs (t)'!P47*($E8*((1+Inflation_rate)^Q$2))</f>
        <v>0</v>
      </c>
      <c r="R8" s="87">
        <f>'Sheet_2 Inputs &amp; Outputs (t)'!Q47*($E8*((1+Inflation_rate)^R$2))</f>
        <v>0</v>
      </c>
      <c r="S8" s="87">
        <f>'Sheet_2 Inputs &amp; Outputs (t)'!R47*($E8*((1+Inflation_rate)^S$2))</f>
        <v>0</v>
      </c>
      <c r="T8" s="87">
        <f>'Sheet_2 Inputs &amp; Outputs (t)'!S47*($E8*((1+Inflation_rate)^T$2))</f>
        <v>0</v>
      </c>
      <c r="U8" s="87">
        <f>'Sheet_2 Inputs &amp; Outputs (t)'!T47*($E8*((1+Inflation_rate)^U$2))</f>
        <v>0</v>
      </c>
      <c r="V8" s="87">
        <f>'Sheet_2 Inputs &amp; Outputs (t)'!U47*($E8*((1+Inflation_rate)^V$2))</f>
        <v>0</v>
      </c>
      <c r="W8" s="87">
        <f>'Sheet_2 Inputs &amp; Outputs (t)'!V47*($E8*((1+Inflation_rate)^W$2))</f>
        <v>0</v>
      </c>
      <c r="X8" s="87">
        <f>'Sheet_2 Inputs &amp; Outputs (t)'!W47*($E8*((1+Inflation_rate)^X$2))</f>
        <v>0</v>
      </c>
      <c r="Y8" s="87">
        <f>'Sheet_2 Inputs &amp; Outputs (t)'!X47*($E8*((1+Inflation_rate)^Y$2))</f>
        <v>0</v>
      </c>
      <c r="Z8" s="87">
        <f>'Sheet_2 Inputs &amp; Outputs (t)'!Y47*($E8*((1+Inflation_rate)^Z$2))</f>
        <v>0</v>
      </c>
      <c r="AA8" s="87">
        <f>'Sheet_2 Inputs &amp; Outputs (t)'!Z47*($E8*((1+Inflation_rate)^AA$2))</f>
        <v>0</v>
      </c>
      <c r="AB8" s="87">
        <f>'Sheet_2 Inputs &amp; Outputs (t)'!AA47*($E8*((1+Inflation_rate)^AB$2))</f>
        <v>0</v>
      </c>
      <c r="AC8" s="87">
        <f>'Sheet_2 Inputs &amp; Outputs (t)'!AB47*($E8*((1+Inflation_rate)^AC$2))</f>
        <v>0</v>
      </c>
      <c r="AD8" s="87">
        <f>'Sheet_2 Inputs &amp; Outputs (t)'!AC47*($E8*((1+Inflation_rate)^AD$2))</f>
        <v>0</v>
      </c>
      <c r="AE8" s="87">
        <f>'Sheet_2 Inputs &amp; Outputs (t)'!AD47*($E8*((1+Inflation_rate)^AE$2))</f>
        <v>0</v>
      </c>
      <c r="AF8" s="87">
        <f>'Sheet_2 Inputs &amp; Outputs (t)'!AE47*($E8*((1+Inflation_rate)^AF$2))</f>
        <v>0</v>
      </c>
      <c r="AG8" s="87">
        <f>'Sheet_2 Inputs &amp; Outputs (t)'!AF47*($E8*((1+Inflation_rate)^AG$2))</f>
        <v>0</v>
      </c>
      <c r="AH8" s="87">
        <f>'Sheet_2 Inputs &amp; Outputs (t)'!AG47*($E8*((1+Inflation_rate)^AH$2))</f>
        <v>0</v>
      </c>
      <c r="AI8" s="87">
        <f>'Sheet_2 Inputs &amp; Outputs (t)'!AH47*($E8*((1+Inflation_rate)^AI$2))</f>
        <v>0</v>
      </c>
      <c r="AJ8" s="87">
        <f>'Sheet_2 Inputs &amp; Outputs (t)'!AI47*($E8*((1+Inflation_rate)^AJ$2))</f>
        <v>0</v>
      </c>
      <c r="AK8" s="87">
        <f>'Sheet_2 Inputs &amp; Outputs (t)'!AJ47*($E8*((1+Inflation_rate)^AK$2))</f>
        <v>0</v>
      </c>
      <c r="AL8" s="87">
        <f>'Sheet_2 Inputs &amp; Outputs (t)'!AK47*($E8*((1+Inflation_rate)^AL$2))</f>
        <v>0</v>
      </c>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row>
    <row r="9" spans="1:64" s="2" customFormat="1" x14ac:dyDescent="0.2">
      <c r="A9" s="119">
        <f t="shared" si="1"/>
        <v>16.050000000000008</v>
      </c>
      <c r="B9" s="27" t="s">
        <v>63</v>
      </c>
      <c r="C9" s="64" t="str">
        <f>'Sheet_2 Inputs &amp; Outputs (t)'!C48</f>
        <v>Nil - going to landfill/Other?</v>
      </c>
      <c r="D9" s="69"/>
      <c r="E9" s="73">
        <v>2</v>
      </c>
      <c r="F9" s="76" t="s">
        <v>72</v>
      </c>
      <c r="G9" s="88">
        <f t="shared" si="2"/>
        <v>0</v>
      </c>
      <c r="H9" s="87">
        <f>'Sheet_2 Inputs &amp; Outputs (t)'!G48*$E9</f>
        <v>0</v>
      </c>
      <c r="I9" s="87">
        <f>'Sheet_2 Inputs &amp; Outputs (t)'!H48*($E9*((1+Inflation_rate)^I$2))</f>
        <v>0</v>
      </c>
      <c r="J9" s="87">
        <f>'Sheet_2 Inputs &amp; Outputs (t)'!I48*($E9*((1+Inflation_rate)^J$2))</f>
        <v>0</v>
      </c>
      <c r="K9" s="87">
        <f>'Sheet_2 Inputs &amp; Outputs (t)'!J48*($E9*((1+Inflation_rate)^K$2))</f>
        <v>0</v>
      </c>
      <c r="L9" s="87">
        <f>'Sheet_2 Inputs &amp; Outputs (t)'!K48*($E9*((1+Inflation_rate)^L$2))</f>
        <v>0</v>
      </c>
      <c r="M9" s="87">
        <f>'Sheet_2 Inputs &amp; Outputs (t)'!L48*($E9*((1+Inflation_rate)^M$2))</f>
        <v>0</v>
      </c>
      <c r="N9" s="87">
        <f>'Sheet_2 Inputs &amp; Outputs (t)'!M48*($E9*((1+Inflation_rate)^N$2))</f>
        <v>0</v>
      </c>
      <c r="O9" s="87">
        <f>'Sheet_2 Inputs &amp; Outputs (t)'!N48*($E9*((1+Inflation_rate)^O$2))</f>
        <v>0</v>
      </c>
      <c r="P9" s="87">
        <f>'Sheet_2 Inputs &amp; Outputs (t)'!O48*($E9*((1+Inflation_rate)^P$2))</f>
        <v>0</v>
      </c>
      <c r="Q9" s="87">
        <f>'Sheet_2 Inputs &amp; Outputs (t)'!P48*($E9*((1+Inflation_rate)^Q$2))</f>
        <v>0</v>
      </c>
      <c r="R9" s="87">
        <f>'Sheet_2 Inputs &amp; Outputs (t)'!Q48*($E9*((1+Inflation_rate)^R$2))</f>
        <v>0</v>
      </c>
      <c r="S9" s="87">
        <f>'Sheet_2 Inputs &amp; Outputs (t)'!R48*($E9*((1+Inflation_rate)^S$2))</f>
        <v>0</v>
      </c>
      <c r="T9" s="87">
        <f>'Sheet_2 Inputs &amp; Outputs (t)'!S48*($E9*((1+Inflation_rate)^T$2))</f>
        <v>0</v>
      </c>
      <c r="U9" s="87">
        <f>'Sheet_2 Inputs &amp; Outputs (t)'!T48*($E9*((1+Inflation_rate)^U$2))</f>
        <v>0</v>
      </c>
      <c r="V9" s="87">
        <f>'Sheet_2 Inputs &amp; Outputs (t)'!U48*($E9*((1+Inflation_rate)^V$2))</f>
        <v>0</v>
      </c>
      <c r="W9" s="87">
        <f>'Sheet_2 Inputs &amp; Outputs (t)'!V48*($E9*((1+Inflation_rate)^W$2))</f>
        <v>0</v>
      </c>
      <c r="X9" s="87">
        <f>'Sheet_2 Inputs &amp; Outputs (t)'!W48*($E9*((1+Inflation_rate)^X$2))</f>
        <v>0</v>
      </c>
      <c r="Y9" s="87">
        <f>'Sheet_2 Inputs &amp; Outputs (t)'!X48*($E9*((1+Inflation_rate)^Y$2))</f>
        <v>0</v>
      </c>
      <c r="Z9" s="87">
        <f>'Sheet_2 Inputs &amp; Outputs (t)'!Y48*($E9*((1+Inflation_rate)^Z$2))</f>
        <v>0</v>
      </c>
      <c r="AA9" s="87">
        <f>'Sheet_2 Inputs &amp; Outputs (t)'!Z48*($E9*((1+Inflation_rate)^AA$2))</f>
        <v>0</v>
      </c>
      <c r="AB9" s="87">
        <f>'Sheet_2 Inputs &amp; Outputs (t)'!AA48*($E9*((1+Inflation_rate)^AB$2))</f>
        <v>0</v>
      </c>
      <c r="AC9" s="87">
        <f>'Sheet_2 Inputs &amp; Outputs (t)'!AB48*($E9*((1+Inflation_rate)^AC$2))</f>
        <v>0</v>
      </c>
      <c r="AD9" s="87">
        <f>'Sheet_2 Inputs &amp; Outputs (t)'!AC48*($E9*((1+Inflation_rate)^AD$2))</f>
        <v>0</v>
      </c>
      <c r="AE9" s="87">
        <f>'Sheet_2 Inputs &amp; Outputs (t)'!AD48*($E9*((1+Inflation_rate)^AE$2))</f>
        <v>0</v>
      </c>
      <c r="AF9" s="87">
        <f>'Sheet_2 Inputs &amp; Outputs (t)'!AE48*($E9*((1+Inflation_rate)^AF$2))</f>
        <v>0</v>
      </c>
      <c r="AG9" s="87">
        <f>'Sheet_2 Inputs &amp; Outputs (t)'!AF48*($E9*((1+Inflation_rate)^AG$2))</f>
        <v>0</v>
      </c>
      <c r="AH9" s="87">
        <f>'Sheet_2 Inputs &amp; Outputs (t)'!AG48*($E9*((1+Inflation_rate)^AH$2))</f>
        <v>0</v>
      </c>
      <c r="AI9" s="87">
        <f>'Sheet_2 Inputs &amp; Outputs (t)'!AH48*($E9*((1+Inflation_rate)^AI$2))</f>
        <v>0</v>
      </c>
      <c r="AJ9" s="87">
        <f>'Sheet_2 Inputs &amp; Outputs (t)'!AI48*($E9*((1+Inflation_rate)^AJ$2))</f>
        <v>0</v>
      </c>
      <c r="AK9" s="87">
        <f>'Sheet_2 Inputs &amp; Outputs (t)'!AJ48*($E9*((1+Inflation_rate)^AK$2))</f>
        <v>0</v>
      </c>
      <c r="AL9" s="87">
        <f>'Sheet_2 Inputs &amp; Outputs (t)'!AK48*($E9*((1+Inflation_rate)^AL$2))</f>
        <v>0</v>
      </c>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row>
    <row r="10" spans="1:64" s="2" customFormat="1" x14ac:dyDescent="0.2">
      <c r="A10" s="119">
        <f t="shared" si="1"/>
        <v>16.060000000000009</v>
      </c>
      <c r="B10" s="27" t="s">
        <v>64</v>
      </c>
      <c r="C10" s="64" t="str">
        <f>'Sheet_2 Inputs &amp; Outputs (t)'!C49</f>
        <v>Nil - going to landfill/Other?</v>
      </c>
      <c r="D10" s="69"/>
      <c r="E10" s="73">
        <v>0</v>
      </c>
      <c r="F10" s="76" t="s">
        <v>72</v>
      </c>
      <c r="G10" s="88">
        <f t="shared" si="2"/>
        <v>0</v>
      </c>
      <c r="H10" s="87">
        <f>'Sheet_2 Inputs &amp; Outputs (t)'!G49*$E10</f>
        <v>0</v>
      </c>
      <c r="I10" s="87">
        <f>'Sheet_2 Inputs &amp; Outputs (t)'!H49*($E10*((1+Inflation_rate)^I$2))</f>
        <v>0</v>
      </c>
      <c r="J10" s="87">
        <f>'Sheet_2 Inputs &amp; Outputs (t)'!I49*($E10*((1+Inflation_rate)^J$2))</f>
        <v>0</v>
      </c>
      <c r="K10" s="87">
        <f>'Sheet_2 Inputs &amp; Outputs (t)'!J49*($E10*((1+Inflation_rate)^K$2))</f>
        <v>0</v>
      </c>
      <c r="L10" s="87">
        <f>'Sheet_2 Inputs &amp; Outputs (t)'!K49*($E10*((1+Inflation_rate)^L$2))</f>
        <v>0</v>
      </c>
      <c r="M10" s="87">
        <f>'Sheet_2 Inputs &amp; Outputs (t)'!L49*($E10*((1+Inflation_rate)^M$2))</f>
        <v>0</v>
      </c>
      <c r="N10" s="87">
        <f>'Sheet_2 Inputs &amp; Outputs (t)'!M49*($E10*((1+Inflation_rate)^N$2))</f>
        <v>0</v>
      </c>
      <c r="O10" s="87">
        <f>'Sheet_2 Inputs &amp; Outputs (t)'!N49*($E10*((1+Inflation_rate)^O$2))</f>
        <v>0</v>
      </c>
      <c r="P10" s="87">
        <f>'Sheet_2 Inputs &amp; Outputs (t)'!O49*($E10*((1+Inflation_rate)^P$2))</f>
        <v>0</v>
      </c>
      <c r="Q10" s="87">
        <f>'Sheet_2 Inputs &amp; Outputs (t)'!P49*($E10*((1+Inflation_rate)^Q$2))</f>
        <v>0</v>
      </c>
      <c r="R10" s="87">
        <f>'Sheet_2 Inputs &amp; Outputs (t)'!Q49*($E10*((1+Inflation_rate)^R$2))</f>
        <v>0</v>
      </c>
      <c r="S10" s="87">
        <f>'Sheet_2 Inputs &amp; Outputs (t)'!R49*($E10*((1+Inflation_rate)^S$2))</f>
        <v>0</v>
      </c>
      <c r="T10" s="87">
        <f>'Sheet_2 Inputs &amp; Outputs (t)'!S49*($E10*((1+Inflation_rate)^T$2))</f>
        <v>0</v>
      </c>
      <c r="U10" s="87">
        <f>'Sheet_2 Inputs &amp; Outputs (t)'!T49*($E10*((1+Inflation_rate)^U$2))</f>
        <v>0</v>
      </c>
      <c r="V10" s="87">
        <f>'Sheet_2 Inputs &amp; Outputs (t)'!U49*($E10*((1+Inflation_rate)^V$2))</f>
        <v>0</v>
      </c>
      <c r="W10" s="87">
        <f>'Sheet_2 Inputs &amp; Outputs (t)'!V49*($E10*((1+Inflation_rate)^W$2))</f>
        <v>0</v>
      </c>
      <c r="X10" s="87">
        <f>'Sheet_2 Inputs &amp; Outputs (t)'!W49*($E10*((1+Inflation_rate)^X$2))</f>
        <v>0</v>
      </c>
      <c r="Y10" s="87">
        <f>'Sheet_2 Inputs &amp; Outputs (t)'!X49*($E10*((1+Inflation_rate)^Y$2))</f>
        <v>0</v>
      </c>
      <c r="Z10" s="87">
        <f>'Sheet_2 Inputs &amp; Outputs (t)'!Y49*($E10*((1+Inflation_rate)^Z$2))</f>
        <v>0</v>
      </c>
      <c r="AA10" s="87">
        <f>'Sheet_2 Inputs &amp; Outputs (t)'!Z49*($E10*((1+Inflation_rate)^AA$2))</f>
        <v>0</v>
      </c>
      <c r="AB10" s="87">
        <f>'Sheet_2 Inputs &amp; Outputs (t)'!AA49*($E10*((1+Inflation_rate)^AB$2))</f>
        <v>0</v>
      </c>
      <c r="AC10" s="87">
        <f>'Sheet_2 Inputs &amp; Outputs (t)'!AB49*($E10*((1+Inflation_rate)^AC$2))</f>
        <v>0</v>
      </c>
      <c r="AD10" s="87">
        <f>'Sheet_2 Inputs &amp; Outputs (t)'!AC49*($E10*((1+Inflation_rate)^AD$2))</f>
        <v>0</v>
      </c>
      <c r="AE10" s="87">
        <f>'Sheet_2 Inputs &amp; Outputs (t)'!AD49*($E10*((1+Inflation_rate)^AE$2))</f>
        <v>0</v>
      </c>
      <c r="AF10" s="87">
        <f>'Sheet_2 Inputs &amp; Outputs (t)'!AE49*($E10*((1+Inflation_rate)^AF$2))</f>
        <v>0</v>
      </c>
      <c r="AG10" s="87">
        <f>'Sheet_2 Inputs &amp; Outputs (t)'!AF49*($E10*((1+Inflation_rate)^AG$2))</f>
        <v>0</v>
      </c>
      <c r="AH10" s="87">
        <f>'Sheet_2 Inputs &amp; Outputs (t)'!AG49*($E10*((1+Inflation_rate)^AH$2))</f>
        <v>0</v>
      </c>
      <c r="AI10" s="87">
        <f>'Sheet_2 Inputs &amp; Outputs (t)'!AH49*($E10*((1+Inflation_rate)^AI$2))</f>
        <v>0</v>
      </c>
      <c r="AJ10" s="87">
        <f>'Sheet_2 Inputs &amp; Outputs (t)'!AI49*($E10*((1+Inflation_rate)^AJ$2))</f>
        <v>0</v>
      </c>
      <c r="AK10" s="87">
        <f>'Sheet_2 Inputs &amp; Outputs (t)'!AJ49*($E10*((1+Inflation_rate)^AK$2))</f>
        <v>0</v>
      </c>
      <c r="AL10" s="87">
        <f>'Sheet_2 Inputs &amp; Outputs (t)'!AK49*($E10*((1+Inflation_rate)^AL$2))</f>
        <v>0</v>
      </c>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row>
    <row r="11" spans="1:64" s="2" customFormat="1" x14ac:dyDescent="0.2">
      <c r="A11" s="119">
        <f t="shared" si="1"/>
        <v>16.070000000000011</v>
      </c>
      <c r="B11" s="27" t="s">
        <v>65</v>
      </c>
      <c r="C11" s="64" t="str">
        <f>'Sheet_2 Inputs &amp; Outputs (t)'!C50</f>
        <v>Nil - going to landfill/Other?</v>
      </c>
      <c r="D11" s="69"/>
      <c r="E11" s="73">
        <v>0</v>
      </c>
      <c r="F11" s="76" t="s">
        <v>72</v>
      </c>
      <c r="G11" s="88">
        <f t="shared" si="2"/>
        <v>0</v>
      </c>
      <c r="H11" s="87">
        <f>'Sheet_2 Inputs &amp; Outputs (t)'!G50*$E11</f>
        <v>0</v>
      </c>
      <c r="I11" s="87">
        <f>'Sheet_2 Inputs &amp; Outputs (t)'!H50*($E11*((1+Inflation_rate)^I$2))</f>
        <v>0</v>
      </c>
      <c r="J11" s="87">
        <f>'Sheet_2 Inputs &amp; Outputs (t)'!I50*($E11*((1+Inflation_rate)^J$2))</f>
        <v>0</v>
      </c>
      <c r="K11" s="87">
        <f>'Sheet_2 Inputs &amp; Outputs (t)'!J50*($E11*((1+Inflation_rate)^K$2))</f>
        <v>0</v>
      </c>
      <c r="L11" s="87">
        <f>'Sheet_2 Inputs &amp; Outputs (t)'!K50*($E11*((1+Inflation_rate)^L$2))</f>
        <v>0</v>
      </c>
      <c r="M11" s="87">
        <f>'Sheet_2 Inputs &amp; Outputs (t)'!L50*($E11*((1+Inflation_rate)^M$2))</f>
        <v>0</v>
      </c>
      <c r="N11" s="87">
        <f>'Sheet_2 Inputs &amp; Outputs (t)'!M50*($E11*((1+Inflation_rate)^N$2))</f>
        <v>0</v>
      </c>
      <c r="O11" s="87">
        <f>'Sheet_2 Inputs &amp; Outputs (t)'!N50*($E11*((1+Inflation_rate)^O$2))</f>
        <v>0</v>
      </c>
      <c r="P11" s="87">
        <f>'Sheet_2 Inputs &amp; Outputs (t)'!O50*($E11*((1+Inflation_rate)^P$2))</f>
        <v>0</v>
      </c>
      <c r="Q11" s="87">
        <f>'Sheet_2 Inputs &amp; Outputs (t)'!P50*($E11*((1+Inflation_rate)^Q$2))</f>
        <v>0</v>
      </c>
      <c r="R11" s="87">
        <f>'Sheet_2 Inputs &amp; Outputs (t)'!Q50*($E11*((1+Inflation_rate)^R$2))</f>
        <v>0</v>
      </c>
      <c r="S11" s="87">
        <f>'Sheet_2 Inputs &amp; Outputs (t)'!R50*($E11*((1+Inflation_rate)^S$2))</f>
        <v>0</v>
      </c>
      <c r="T11" s="87">
        <f>'Sheet_2 Inputs &amp; Outputs (t)'!S50*($E11*((1+Inflation_rate)^T$2))</f>
        <v>0</v>
      </c>
      <c r="U11" s="87">
        <f>'Sheet_2 Inputs &amp; Outputs (t)'!T50*($E11*((1+Inflation_rate)^U$2))</f>
        <v>0</v>
      </c>
      <c r="V11" s="87">
        <f>'Sheet_2 Inputs &amp; Outputs (t)'!U50*($E11*((1+Inflation_rate)^V$2))</f>
        <v>0</v>
      </c>
      <c r="W11" s="87">
        <f>'Sheet_2 Inputs &amp; Outputs (t)'!V50*($E11*((1+Inflation_rate)^W$2))</f>
        <v>0</v>
      </c>
      <c r="X11" s="87">
        <f>'Sheet_2 Inputs &amp; Outputs (t)'!W50*($E11*((1+Inflation_rate)^X$2))</f>
        <v>0</v>
      </c>
      <c r="Y11" s="87">
        <f>'Sheet_2 Inputs &amp; Outputs (t)'!X50*($E11*((1+Inflation_rate)^Y$2))</f>
        <v>0</v>
      </c>
      <c r="Z11" s="87">
        <f>'Sheet_2 Inputs &amp; Outputs (t)'!Y50*($E11*((1+Inflation_rate)^Z$2))</f>
        <v>0</v>
      </c>
      <c r="AA11" s="87">
        <f>'Sheet_2 Inputs &amp; Outputs (t)'!Z50*($E11*((1+Inflation_rate)^AA$2))</f>
        <v>0</v>
      </c>
      <c r="AB11" s="87">
        <f>'Sheet_2 Inputs &amp; Outputs (t)'!AA50*($E11*((1+Inflation_rate)^AB$2))</f>
        <v>0</v>
      </c>
      <c r="AC11" s="87">
        <f>'Sheet_2 Inputs &amp; Outputs (t)'!AB50*($E11*((1+Inflation_rate)^AC$2))</f>
        <v>0</v>
      </c>
      <c r="AD11" s="87">
        <f>'Sheet_2 Inputs &amp; Outputs (t)'!AC50*($E11*((1+Inflation_rate)^AD$2))</f>
        <v>0</v>
      </c>
      <c r="AE11" s="87">
        <f>'Sheet_2 Inputs &amp; Outputs (t)'!AD50*($E11*((1+Inflation_rate)^AE$2))</f>
        <v>0</v>
      </c>
      <c r="AF11" s="87">
        <f>'Sheet_2 Inputs &amp; Outputs (t)'!AE50*($E11*((1+Inflation_rate)^AF$2))</f>
        <v>0</v>
      </c>
      <c r="AG11" s="87">
        <f>'Sheet_2 Inputs &amp; Outputs (t)'!AF50*($E11*((1+Inflation_rate)^AG$2))</f>
        <v>0</v>
      </c>
      <c r="AH11" s="87">
        <f>'Sheet_2 Inputs &amp; Outputs (t)'!AG50*($E11*((1+Inflation_rate)^AH$2))</f>
        <v>0</v>
      </c>
      <c r="AI11" s="87">
        <f>'Sheet_2 Inputs &amp; Outputs (t)'!AH50*($E11*((1+Inflation_rate)^AI$2))</f>
        <v>0</v>
      </c>
      <c r="AJ11" s="87">
        <f>'Sheet_2 Inputs &amp; Outputs (t)'!AI50*($E11*((1+Inflation_rate)^AJ$2))</f>
        <v>0</v>
      </c>
      <c r="AK11" s="87">
        <f>'Sheet_2 Inputs &amp; Outputs (t)'!AJ50*($E11*((1+Inflation_rate)^AK$2))</f>
        <v>0</v>
      </c>
      <c r="AL11" s="87">
        <f>'Sheet_2 Inputs &amp; Outputs (t)'!AK50*($E11*((1+Inflation_rate)^AL$2))</f>
        <v>0</v>
      </c>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row>
    <row r="12" spans="1:64" s="2" customFormat="1" x14ac:dyDescent="0.2">
      <c r="A12" s="119">
        <f t="shared" si="1"/>
        <v>16.080000000000013</v>
      </c>
      <c r="B12" s="27" t="s">
        <v>66</v>
      </c>
      <c r="C12" s="64" t="str">
        <f>'Sheet_2 Inputs &amp; Outputs (t)'!C51</f>
        <v>Nil - going to landfill/Other?</v>
      </c>
      <c r="D12" s="69"/>
      <c r="E12" s="73">
        <v>0</v>
      </c>
      <c r="F12" s="76" t="s">
        <v>72</v>
      </c>
      <c r="G12" s="88">
        <f t="shared" si="2"/>
        <v>0</v>
      </c>
      <c r="H12" s="87">
        <f>'Sheet_2 Inputs &amp; Outputs (t)'!G51*$E12</f>
        <v>0</v>
      </c>
      <c r="I12" s="87">
        <f>'Sheet_2 Inputs &amp; Outputs (t)'!H51*($E12*((1+Inflation_rate)^I$2))</f>
        <v>0</v>
      </c>
      <c r="J12" s="87">
        <f>'Sheet_2 Inputs &amp; Outputs (t)'!I51*($E12*((1+Inflation_rate)^J$2))</f>
        <v>0</v>
      </c>
      <c r="K12" s="87">
        <f>'Sheet_2 Inputs &amp; Outputs (t)'!J51*($E12*((1+Inflation_rate)^K$2))</f>
        <v>0</v>
      </c>
      <c r="L12" s="87">
        <f>'Sheet_2 Inputs &amp; Outputs (t)'!K51*($E12*((1+Inflation_rate)^L$2))</f>
        <v>0</v>
      </c>
      <c r="M12" s="87">
        <f>'Sheet_2 Inputs &amp; Outputs (t)'!L51*($E12*((1+Inflation_rate)^M$2))</f>
        <v>0</v>
      </c>
      <c r="N12" s="87">
        <f>'Sheet_2 Inputs &amp; Outputs (t)'!M51*($E12*((1+Inflation_rate)^N$2))</f>
        <v>0</v>
      </c>
      <c r="O12" s="87">
        <f>'Sheet_2 Inputs &amp; Outputs (t)'!N51*($E12*((1+Inflation_rate)^O$2))</f>
        <v>0</v>
      </c>
      <c r="P12" s="87">
        <f>'Sheet_2 Inputs &amp; Outputs (t)'!O51*($E12*((1+Inflation_rate)^P$2))</f>
        <v>0</v>
      </c>
      <c r="Q12" s="87">
        <f>'Sheet_2 Inputs &amp; Outputs (t)'!P51*($E12*((1+Inflation_rate)^Q$2))</f>
        <v>0</v>
      </c>
      <c r="R12" s="87">
        <f>'Sheet_2 Inputs &amp; Outputs (t)'!Q51*($E12*((1+Inflation_rate)^R$2))</f>
        <v>0</v>
      </c>
      <c r="S12" s="87">
        <f>'Sheet_2 Inputs &amp; Outputs (t)'!R51*($E12*((1+Inflation_rate)^S$2))</f>
        <v>0</v>
      </c>
      <c r="T12" s="87">
        <f>'Sheet_2 Inputs &amp; Outputs (t)'!S51*($E12*((1+Inflation_rate)^T$2))</f>
        <v>0</v>
      </c>
      <c r="U12" s="87">
        <f>'Sheet_2 Inputs &amp; Outputs (t)'!T51*($E12*((1+Inflation_rate)^U$2))</f>
        <v>0</v>
      </c>
      <c r="V12" s="87">
        <f>'Sheet_2 Inputs &amp; Outputs (t)'!U51*($E12*((1+Inflation_rate)^V$2))</f>
        <v>0</v>
      </c>
      <c r="W12" s="87">
        <f>'Sheet_2 Inputs &amp; Outputs (t)'!V51*($E12*((1+Inflation_rate)^W$2))</f>
        <v>0</v>
      </c>
      <c r="X12" s="87">
        <f>'Sheet_2 Inputs &amp; Outputs (t)'!W51*($E12*((1+Inflation_rate)^X$2))</f>
        <v>0</v>
      </c>
      <c r="Y12" s="87">
        <f>'Sheet_2 Inputs &amp; Outputs (t)'!X51*($E12*((1+Inflation_rate)^Y$2))</f>
        <v>0</v>
      </c>
      <c r="Z12" s="87">
        <f>'Sheet_2 Inputs &amp; Outputs (t)'!Y51*($E12*((1+Inflation_rate)^Z$2))</f>
        <v>0</v>
      </c>
      <c r="AA12" s="87">
        <f>'Sheet_2 Inputs &amp; Outputs (t)'!Z51*($E12*((1+Inflation_rate)^AA$2))</f>
        <v>0</v>
      </c>
      <c r="AB12" s="87">
        <f>'Sheet_2 Inputs &amp; Outputs (t)'!AA51*($E12*((1+Inflation_rate)^AB$2))</f>
        <v>0</v>
      </c>
      <c r="AC12" s="87">
        <f>'Sheet_2 Inputs &amp; Outputs (t)'!AB51*($E12*((1+Inflation_rate)^AC$2))</f>
        <v>0</v>
      </c>
      <c r="AD12" s="87">
        <f>'Sheet_2 Inputs &amp; Outputs (t)'!AC51*($E12*((1+Inflation_rate)^AD$2))</f>
        <v>0</v>
      </c>
      <c r="AE12" s="87">
        <f>'Sheet_2 Inputs &amp; Outputs (t)'!AD51*($E12*((1+Inflation_rate)^AE$2))</f>
        <v>0</v>
      </c>
      <c r="AF12" s="87">
        <f>'Sheet_2 Inputs &amp; Outputs (t)'!AE51*($E12*((1+Inflation_rate)^AF$2))</f>
        <v>0</v>
      </c>
      <c r="AG12" s="87">
        <f>'Sheet_2 Inputs &amp; Outputs (t)'!AF51*($E12*((1+Inflation_rate)^AG$2))</f>
        <v>0</v>
      </c>
      <c r="AH12" s="87">
        <f>'Sheet_2 Inputs &amp; Outputs (t)'!AG51*($E12*((1+Inflation_rate)^AH$2))</f>
        <v>0</v>
      </c>
      <c r="AI12" s="87">
        <f>'Sheet_2 Inputs &amp; Outputs (t)'!AH51*($E12*((1+Inflation_rate)^AI$2))</f>
        <v>0</v>
      </c>
      <c r="AJ12" s="87">
        <f>'Sheet_2 Inputs &amp; Outputs (t)'!AI51*($E12*((1+Inflation_rate)^AJ$2))</f>
        <v>0</v>
      </c>
      <c r="AK12" s="87">
        <f>'Sheet_2 Inputs &amp; Outputs (t)'!AJ51*($E12*((1+Inflation_rate)^AK$2))</f>
        <v>0</v>
      </c>
      <c r="AL12" s="87">
        <f>'Sheet_2 Inputs &amp; Outputs (t)'!AK51*($E12*((1+Inflation_rate)^AL$2))</f>
        <v>0</v>
      </c>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row>
    <row r="13" spans="1:64" s="2" customFormat="1" x14ac:dyDescent="0.2">
      <c r="A13" s="119">
        <f t="shared" si="1"/>
        <v>16.090000000000014</v>
      </c>
      <c r="B13" s="27" t="s">
        <v>67</v>
      </c>
      <c r="C13" s="64" t="str">
        <f>'Sheet_2 Inputs &amp; Outputs (t)'!C52</f>
        <v>Nil - going to landfill/Other?</v>
      </c>
      <c r="D13" s="69"/>
      <c r="E13" s="73">
        <v>0</v>
      </c>
      <c r="F13" s="76" t="s">
        <v>72</v>
      </c>
      <c r="G13" s="88">
        <f t="shared" si="2"/>
        <v>0</v>
      </c>
      <c r="H13" s="87">
        <f>'Sheet_2 Inputs &amp; Outputs (t)'!G52*$E13</f>
        <v>0</v>
      </c>
      <c r="I13" s="87">
        <f>'Sheet_2 Inputs &amp; Outputs (t)'!H52*($E13*((1+Inflation_rate)^I$2))</f>
        <v>0</v>
      </c>
      <c r="J13" s="87">
        <f>'Sheet_2 Inputs &amp; Outputs (t)'!I52*($E13*((1+Inflation_rate)^J$2))</f>
        <v>0</v>
      </c>
      <c r="K13" s="87">
        <f>'Sheet_2 Inputs &amp; Outputs (t)'!J52*($E13*((1+Inflation_rate)^K$2))</f>
        <v>0</v>
      </c>
      <c r="L13" s="87">
        <f>'Sheet_2 Inputs &amp; Outputs (t)'!K52*($E13*((1+Inflation_rate)^L$2))</f>
        <v>0</v>
      </c>
      <c r="M13" s="87">
        <f>'Sheet_2 Inputs &amp; Outputs (t)'!L52*($E13*((1+Inflation_rate)^M$2))</f>
        <v>0</v>
      </c>
      <c r="N13" s="87">
        <f>'Sheet_2 Inputs &amp; Outputs (t)'!M52*($E13*((1+Inflation_rate)^N$2))</f>
        <v>0</v>
      </c>
      <c r="O13" s="87">
        <f>'Sheet_2 Inputs &amp; Outputs (t)'!N52*($E13*((1+Inflation_rate)^O$2))</f>
        <v>0</v>
      </c>
      <c r="P13" s="87">
        <f>'Sheet_2 Inputs &amp; Outputs (t)'!O52*($E13*((1+Inflation_rate)^P$2))</f>
        <v>0</v>
      </c>
      <c r="Q13" s="87">
        <f>'Sheet_2 Inputs &amp; Outputs (t)'!P52*($E13*((1+Inflation_rate)^Q$2))</f>
        <v>0</v>
      </c>
      <c r="R13" s="87">
        <f>'Sheet_2 Inputs &amp; Outputs (t)'!Q52*($E13*((1+Inflation_rate)^R$2))</f>
        <v>0</v>
      </c>
      <c r="S13" s="87">
        <f>'Sheet_2 Inputs &amp; Outputs (t)'!R52*($E13*((1+Inflation_rate)^S$2))</f>
        <v>0</v>
      </c>
      <c r="T13" s="87">
        <f>'Sheet_2 Inputs &amp; Outputs (t)'!S52*($E13*((1+Inflation_rate)^T$2))</f>
        <v>0</v>
      </c>
      <c r="U13" s="87">
        <f>'Sheet_2 Inputs &amp; Outputs (t)'!T52*($E13*((1+Inflation_rate)^U$2))</f>
        <v>0</v>
      </c>
      <c r="V13" s="87">
        <f>'Sheet_2 Inputs &amp; Outputs (t)'!U52*($E13*((1+Inflation_rate)^V$2))</f>
        <v>0</v>
      </c>
      <c r="W13" s="87">
        <f>'Sheet_2 Inputs &amp; Outputs (t)'!V52*($E13*((1+Inflation_rate)^W$2))</f>
        <v>0</v>
      </c>
      <c r="X13" s="87">
        <f>'Sheet_2 Inputs &amp; Outputs (t)'!W52*($E13*((1+Inflation_rate)^X$2))</f>
        <v>0</v>
      </c>
      <c r="Y13" s="87">
        <f>'Sheet_2 Inputs &amp; Outputs (t)'!X52*($E13*((1+Inflation_rate)^Y$2))</f>
        <v>0</v>
      </c>
      <c r="Z13" s="87">
        <f>'Sheet_2 Inputs &amp; Outputs (t)'!Y52*($E13*((1+Inflation_rate)^Z$2))</f>
        <v>0</v>
      </c>
      <c r="AA13" s="87">
        <f>'Sheet_2 Inputs &amp; Outputs (t)'!Z52*($E13*((1+Inflation_rate)^AA$2))</f>
        <v>0</v>
      </c>
      <c r="AB13" s="87">
        <f>'Sheet_2 Inputs &amp; Outputs (t)'!AA52*($E13*((1+Inflation_rate)^AB$2))</f>
        <v>0</v>
      </c>
      <c r="AC13" s="87">
        <f>'Sheet_2 Inputs &amp; Outputs (t)'!AB52*($E13*((1+Inflation_rate)^AC$2))</f>
        <v>0</v>
      </c>
      <c r="AD13" s="87">
        <f>'Sheet_2 Inputs &amp; Outputs (t)'!AC52*($E13*((1+Inflation_rate)^AD$2))</f>
        <v>0</v>
      </c>
      <c r="AE13" s="87">
        <f>'Sheet_2 Inputs &amp; Outputs (t)'!AD52*($E13*((1+Inflation_rate)^AE$2))</f>
        <v>0</v>
      </c>
      <c r="AF13" s="87">
        <f>'Sheet_2 Inputs &amp; Outputs (t)'!AE52*($E13*((1+Inflation_rate)^AF$2))</f>
        <v>0</v>
      </c>
      <c r="AG13" s="87">
        <f>'Sheet_2 Inputs &amp; Outputs (t)'!AF52*($E13*((1+Inflation_rate)^AG$2))</f>
        <v>0</v>
      </c>
      <c r="AH13" s="87">
        <f>'Sheet_2 Inputs &amp; Outputs (t)'!AG52*($E13*((1+Inflation_rate)^AH$2))</f>
        <v>0</v>
      </c>
      <c r="AI13" s="87">
        <f>'Sheet_2 Inputs &amp; Outputs (t)'!AH52*($E13*((1+Inflation_rate)^AI$2))</f>
        <v>0</v>
      </c>
      <c r="AJ13" s="87">
        <f>'Sheet_2 Inputs &amp; Outputs (t)'!AI52*($E13*((1+Inflation_rate)^AJ$2))</f>
        <v>0</v>
      </c>
      <c r="AK13" s="87">
        <f>'Sheet_2 Inputs &amp; Outputs (t)'!AJ52*($E13*((1+Inflation_rate)^AK$2))</f>
        <v>0</v>
      </c>
      <c r="AL13" s="87">
        <f>'Sheet_2 Inputs &amp; Outputs (t)'!AK52*($E13*((1+Inflation_rate)^AL$2))</f>
        <v>0</v>
      </c>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row>
    <row r="14" spans="1:64" s="280" customFormat="1" x14ac:dyDescent="0.2">
      <c r="A14" s="292">
        <f t="shared" si="1"/>
        <v>16.100000000000016</v>
      </c>
      <c r="B14" s="281" t="s">
        <v>68</v>
      </c>
      <c r="C14" s="283" t="str">
        <f>'Sheet_2 Inputs &amp; Outputs (t)'!C49</f>
        <v>Nil - going to landfill/Other?</v>
      </c>
      <c r="D14" s="252"/>
      <c r="E14" s="285">
        <v>0</v>
      </c>
      <c r="F14" s="287" t="s">
        <v>72</v>
      </c>
      <c r="G14" s="288">
        <f t="shared" ref="G14:G17" si="3">SUM(H14:AL14)</f>
        <v>0</v>
      </c>
      <c r="H14" s="87">
        <f>'Sheet_2 Inputs &amp; Outputs (t)'!G53*$E14</f>
        <v>0</v>
      </c>
      <c r="I14" s="87">
        <f>'Sheet_2 Inputs &amp; Outputs (t)'!H53*($E14*((1+Inflation_rate)^I$2))</f>
        <v>0</v>
      </c>
      <c r="J14" s="87">
        <f>'Sheet_2 Inputs &amp; Outputs (t)'!I53*($E14*((1+Inflation_rate)^J$2))</f>
        <v>0</v>
      </c>
      <c r="K14" s="87">
        <f>'Sheet_2 Inputs &amp; Outputs (t)'!J53*($E14*((1+Inflation_rate)^K$2))</f>
        <v>0</v>
      </c>
      <c r="L14" s="87">
        <f>'Sheet_2 Inputs &amp; Outputs (t)'!K53*($E14*((1+Inflation_rate)^L$2))</f>
        <v>0</v>
      </c>
      <c r="M14" s="87">
        <f>'Sheet_2 Inputs &amp; Outputs (t)'!L53*($E14*((1+Inflation_rate)^M$2))</f>
        <v>0</v>
      </c>
      <c r="N14" s="87">
        <f>'Sheet_2 Inputs &amp; Outputs (t)'!M53*($E14*((1+Inflation_rate)^N$2))</f>
        <v>0</v>
      </c>
      <c r="O14" s="87">
        <f>'Sheet_2 Inputs &amp; Outputs (t)'!N53*($E14*((1+Inflation_rate)^O$2))</f>
        <v>0</v>
      </c>
      <c r="P14" s="87">
        <f>'Sheet_2 Inputs &amp; Outputs (t)'!O53*($E14*((1+Inflation_rate)^P$2))</f>
        <v>0</v>
      </c>
      <c r="Q14" s="87">
        <f>'Sheet_2 Inputs &amp; Outputs (t)'!P53*($E14*((1+Inflation_rate)^Q$2))</f>
        <v>0</v>
      </c>
      <c r="R14" s="87">
        <f>'Sheet_2 Inputs &amp; Outputs (t)'!Q53*($E14*((1+Inflation_rate)^R$2))</f>
        <v>0</v>
      </c>
      <c r="S14" s="87">
        <f>'Sheet_2 Inputs &amp; Outputs (t)'!R53*($E14*((1+Inflation_rate)^S$2))</f>
        <v>0</v>
      </c>
      <c r="T14" s="87">
        <f>'Sheet_2 Inputs &amp; Outputs (t)'!S53*($E14*((1+Inflation_rate)^T$2))</f>
        <v>0</v>
      </c>
      <c r="U14" s="87">
        <f>'Sheet_2 Inputs &amp; Outputs (t)'!T53*($E14*((1+Inflation_rate)^U$2))</f>
        <v>0</v>
      </c>
      <c r="V14" s="87">
        <f>'Sheet_2 Inputs &amp; Outputs (t)'!U53*($E14*((1+Inflation_rate)^V$2))</f>
        <v>0</v>
      </c>
      <c r="W14" s="87">
        <f>'Sheet_2 Inputs &amp; Outputs (t)'!V53*($E14*((1+Inflation_rate)^W$2))</f>
        <v>0</v>
      </c>
      <c r="X14" s="87">
        <f>'Sheet_2 Inputs &amp; Outputs (t)'!W53*($E14*((1+Inflation_rate)^X$2))</f>
        <v>0</v>
      </c>
      <c r="Y14" s="87">
        <f>'Sheet_2 Inputs &amp; Outputs (t)'!X53*($E14*((1+Inflation_rate)^Y$2))</f>
        <v>0</v>
      </c>
      <c r="Z14" s="87">
        <f>'Sheet_2 Inputs &amp; Outputs (t)'!Y53*($E14*((1+Inflation_rate)^Z$2))</f>
        <v>0</v>
      </c>
      <c r="AA14" s="87">
        <f>'Sheet_2 Inputs &amp; Outputs (t)'!Z53*($E14*((1+Inflation_rate)^AA$2))</f>
        <v>0</v>
      </c>
      <c r="AB14" s="87">
        <f>'Sheet_2 Inputs &amp; Outputs (t)'!AA53*($E14*((1+Inflation_rate)^AB$2))</f>
        <v>0</v>
      </c>
      <c r="AC14" s="87">
        <f>'Sheet_2 Inputs &amp; Outputs (t)'!AB53*($E14*((1+Inflation_rate)^AC$2))</f>
        <v>0</v>
      </c>
      <c r="AD14" s="87">
        <f>'Sheet_2 Inputs &amp; Outputs (t)'!AC53*($E14*((1+Inflation_rate)^AD$2))</f>
        <v>0</v>
      </c>
      <c r="AE14" s="87">
        <f>'Sheet_2 Inputs &amp; Outputs (t)'!AD53*($E14*((1+Inflation_rate)^AE$2))</f>
        <v>0</v>
      </c>
      <c r="AF14" s="87">
        <f>'Sheet_2 Inputs &amp; Outputs (t)'!AE53*($E14*((1+Inflation_rate)^AF$2))</f>
        <v>0</v>
      </c>
      <c r="AG14" s="87">
        <f>'Sheet_2 Inputs &amp; Outputs (t)'!AF53*($E14*((1+Inflation_rate)^AG$2))</f>
        <v>0</v>
      </c>
      <c r="AH14" s="87">
        <f>'Sheet_2 Inputs &amp; Outputs (t)'!AG53*($E14*((1+Inflation_rate)^AH$2))</f>
        <v>0</v>
      </c>
      <c r="AI14" s="87">
        <f>'Sheet_2 Inputs &amp; Outputs (t)'!AH53*($E14*((1+Inflation_rate)^AI$2))</f>
        <v>0</v>
      </c>
      <c r="AJ14" s="87">
        <f>'Sheet_2 Inputs &amp; Outputs (t)'!AI53*($E14*((1+Inflation_rate)^AJ$2))</f>
        <v>0</v>
      </c>
      <c r="AK14" s="87">
        <f>'Sheet_2 Inputs &amp; Outputs (t)'!AJ53*($E14*((1+Inflation_rate)^AK$2))</f>
        <v>0</v>
      </c>
      <c r="AL14" s="87">
        <f>'Sheet_2 Inputs &amp; Outputs (t)'!AK53*($E14*((1+Inflation_rate)^AL$2))</f>
        <v>0</v>
      </c>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row>
    <row r="15" spans="1:64" s="280" customFormat="1" x14ac:dyDescent="0.2">
      <c r="A15" s="292">
        <f t="shared" si="1"/>
        <v>16.110000000000017</v>
      </c>
      <c r="B15" s="281" t="s">
        <v>183</v>
      </c>
      <c r="C15" s="283" t="str">
        <f>'Sheet_2 Inputs &amp; Outputs (t)'!C50</f>
        <v>Nil - going to landfill/Other?</v>
      </c>
      <c r="D15" s="252"/>
      <c r="E15" s="285">
        <v>0</v>
      </c>
      <c r="F15" s="287" t="s">
        <v>72</v>
      </c>
      <c r="G15" s="288">
        <f t="shared" si="3"/>
        <v>0</v>
      </c>
      <c r="H15" s="87">
        <f>'Sheet_2 Inputs &amp; Outputs (t)'!G54*$E15</f>
        <v>0</v>
      </c>
      <c r="I15" s="87">
        <f>'Sheet_2 Inputs &amp; Outputs (t)'!H54*($E15*((1+Inflation_rate)^I$2))</f>
        <v>0</v>
      </c>
      <c r="J15" s="87">
        <f>'Sheet_2 Inputs &amp; Outputs (t)'!I54*($E15*((1+Inflation_rate)^J$2))</f>
        <v>0</v>
      </c>
      <c r="K15" s="87">
        <f>'Sheet_2 Inputs &amp; Outputs (t)'!J54*($E15*((1+Inflation_rate)^K$2))</f>
        <v>0</v>
      </c>
      <c r="L15" s="87">
        <f>'Sheet_2 Inputs &amp; Outputs (t)'!K54*($E15*((1+Inflation_rate)^L$2))</f>
        <v>0</v>
      </c>
      <c r="M15" s="87">
        <f>'Sheet_2 Inputs &amp; Outputs (t)'!L54*($E15*((1+Inflation_rate)^M$2))</f>
        <v>0</v>
      </c>
      <c r="N15" s="87">
        <f>'Sheet_2 Inputs &amp; Outputs (t)'!M54*($E15*((1+Inflation_rate)^N$2))</f>
        <v>0</v>
      </c>
      <c r="O15" s="87">
        <f>'Sheet_2 Inputs &amp; Outputs (t)'!N54*($E15*((1+Inflation_rate)^O$2))</f>
        <v>0</v>
      </c>
      <c r="P15" s="87">
        <f>'Sheet_2 Inputs &amp; Outputs (t)'!O54*($E15*((1+Inflation_rate)^P$2))</f>
        <v>0</v>
      </c>
      <c r="Q15" s="87">
        <f>'Sheet_2 Inputs &amp; Outputs (t)'!P54*($E15*((1+Inflation_rate)^Q$2))</f>
        <v>0</v>
      </c>
      <c r="R15" s="87">
        <f>'Sheet_2 Inputs &amp; Outputs (t)'!Q54*($E15*((1+Inflation_rate)^R$2))</f>
        <v>0</v>
      </c>
      <c r="S15" s="87">
        <f>'Sheet_2 Inputs &amp; Outputs (t)'!R54*($E15*((1+Inflation_rate)^S$2))</f>
        <v>0</v>
      </c>
      <c r="T15" s="87">
        <f>'Sheet_2 Inputs &amp; Outputs (t)'!S54*($E15*((1+Inflation_rate)^T$2))</f>
        <v>0</v>
      </c>
      <c r="U15" s="87">
        <f>'Sheet_2 Inputs &amp; Outputs (t)'!T54*($E15*((1+Inflation_rate)^U$2))</f>
        <v>0</v>
      </c>
      <c r="V15" s="87">
        <f>'Sheet_2 Inputs &amp; Outputs (t)'!U54*($E15*((1+Inflation_rate)^V$2))</f>
        <v>0</v>
      </c>
      <c r="W15" s="87">
        <f>'Sheet_2 Inputs &amp; Outputs (t)'!V54*($E15*((1+Inflation_rate)^W$2))</f>
        <v>0</v>
      </c>
      <c r="X15" s="87">
        <f>'Sheet_2 Inputs &amp; Outputs (t)'!W54*($E15*((1+Inflation_rate)^X$2))</f>
        <v>0</v>
      </c>
      <c r="Y15" s="87">
        <f>'Sheet_2 Inputs &amp; Outputs (t)'!X54*($E15*((1+Inflation_rate)^Y$2))</f>
        <v>0</v>
      </c>
      <c r="Z15" s="87">
        <f>'Sheet_2 Inputs &amp; Outputs (t)'!Y54*($E15*((1+Inflation_rate)^Z$2))</f>
        <v>0</v>
      </c>
      <c r="AA15" s="87">
        <f>'Sheet_2 Inputs &amp; Outputs (t)'!Z54*($E15*((1+Inflation_rate)^AA$2))</f>
        <v>0</v>
      </c>
      <c r="AB15" s="87">
        <f>'Sheet_2 Inputs &amp; Outputs (t)'!AA54*($E15*((1+Inflation_rate)^AB$2))</f>
        <v>0</v>
      </c>
      <c r="AC15" s="87">
        <f>'Sheet_2 Inputs &amp; Outputs (t)'!AB54*($E15*((1+Inflation_rate)^AC$2))</f>
        <v>0</v>
      </c>
      <c r="AD15" s="87">
        <f>'Sheet_2 Inputs &amp; Outputs (t)'!AC54*($E15*((1+Inflation_rate)^AD$2))</f>
        <v>0</v>
      </c>
      <c r="AE15" s="87">
        <f>'Sheet_2 Inputs &amp; Outputs (t)'!AD54*($E15*((1+Inflation_rate)^AE$2))</f>
        <v>0</v>
      </c>
      <c r="AF15" s="87">
        <f>'Sheet_2 Inputs &amp; Outputs (t)'!AE54*($E15*((1+Inflation_rate)^AF$2))</f>
        <v>0</v>
      </c>
      <c r="AG15" s="87">
        <f>'Sheet_2 Inputs &amp; Outputs (t)'!AF54*($E15*((1+Inflation_rate)^AG$2))</f>
        <v>0</v>
      </c>
      <c r="AH15" s="87">
        <f>'Sheet_2 Inputs &amp; Outputs (t)'!AG54*($E15*((1+Inflation_rate)^AH$2))</f>
        <v>0</v>
      </c>
      <c r="AI15" s="87">
        <f>'Sheet_2 Inputs &amp; Outputs (t)'!AH54*($E15*((1+Inflation_rate)^AI$2))</f>
        <v>0</v>
      </c>
      <c r="AJ15" s="87">
        <f>'Sheet_2 Inputs &amp; Outputs (t)'!AI54*($E15*((1+Inflation_rate)^AJ$2))</f>
        <v>0</v>
      </c>
      <c r="AK15" s="87">
        <f>'Sheet_2 Inputs &amp; Outputs (t)'!AJ54*($E15*((1+Inflation_rate)^AK$2))</f>
        <v>0</v>
      </c>
      <c r="AL15" s="87">
        <f>'Sheet_2 Inputs &amp; Outputs (t)'!AK54*($E15*((1+Inflation_rate)^AL$2))</f>
        <v>0</v>
      </c>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row>
    <row r="16" spans="1:64" s="280" customFormat="1" x14ac:dyDescent="0.2">
      <c r="A16" s="292">
        <f t="shared" si="1"/>
        <v>16.120000000000019</v>
      </c>
      <c r="B16" s="281" t="s">
        <v>184</v>
      </c>
      <c r="C16" s="283" t="str">
        <f>'Sheet_2 Inputs &amp; Outputs (t)'!C51</f>
        <v>Nil - going to landfill/Other?</v>
      </c>
      <c r="D16" s="252"/>
      <c r="E16" s="285">
        <v>0</v>
      </c>
      <c r="F16" s="287" t="s">
        <v>72</v>
      </c>
      <c r="G16" s="288">
        <f t="shared" si="3"/>
        <v>0</v>
      </c>
      <c r="H16" s="87">
        <f>'Sheet_2 Inputs &amp; Outputs (t)'!G55*$E16</f>
        <v>0</v>
      </c>
      <c r="I16" s="87">
        <f>'Sheet_2 Inputs &amp; Outputs (t)'!H55*($E16*((1+Inflation_rate)^I$2))</f>
        <v>0</v>
      </c>
      <c r="J16" s="87">
        <f>'Sheet_2 Inputs &amp; Outputs (t)'!I55*($E16*((1+Inflation_rate)^J$2))</f>
        <v>0</v>
      </c>
      <c r="K16" s="87">
        <f>'Sheet_2 Inputs &amp; Outputs (t)'!J55*($E16*((1+Inflation_rate)^K$2))</f>
        <v>0</v>
      </c>
      <c r="L16" s="87">
        <f>'Sheet_2 Inputs &amp; Outputs (t)'!K55*($E16*((1+Inflation_rate)^L$2))</f>
        <v>0</v>
      </c>
      <c r="M16" s="87">
        <f>'Sheet_2 Inputs &amp; Outputs (t)'!L55*($E16*((1+Inflation_rate)^M$2))</f>
        <v>0</v>
      </c>
      <c r="N16" s="87">
        <f>'Sheet_2 Inputs &amp; Outputs (t)'!M55*($E16*((1+Inflation_rate)^N$2))</f>
        <v>0</v>
      </c>
      <c r="O16" s="87">
        <f>'Sheet_2 Inputs &amp; Outputs (t)'!N55*($E16*((1+Inflation_rate)^O$2))</f>
        <v>0</v>
      </c>
      <c r="P16" s="87">
        <f>'Sheet_2 Inputs &amp; Outputs (t)'!O55*($E16*((1+Inflation_rate)^P$2))</f>
        <v>0</v>
      </c>
      <c r="Q16" s="87">
        <f>'Sheet_2 Inputs &amp; Outputs (t)'!P55*($E16*((1+Inflation_rate)^Q$2))</f>
        <v>0</v>
      </c>
      <c r="R16" s="87">
        <f>'Sheet_2 Inputs &amp; Outputs (t)'!Q55*($E16*((1+Inflation_rate)^R$2))</f>
        <v>0</v>
      </c>
      <c r="S16" s="87">
        <f>'Sheet_2 Inputs &amp; Outputs (t)'!R55*($E16*((1+Inflation_rate)^S$2))</f>
        <v>0</v>
      </c>
      <c r="T16" s="87">
        <f>'Sheet_2 Inputs &amp; Outputs (t)'!S55*($E16*((1+Inflation_rate)^T$2))</f>
        <v>0</v>
      </c>
      <c r="U16" s="87">
        <f>'Sheet_2 Inputs &amp; Outputs (t)'!T55*($E16*((1+Inflation_rate)^U$2))</f>
        <v>0</v>
      </c>
      <c r="V16" s="87">
        <f>'Sheet_2 Inputs &amp; Outputs (t)'!U55*($E16*((1+Inflation_rate)^V$2))</f>
        <v>0</v>
      </c>
      <c r="W16" s="87">
        <f>'Sheet_2 Inputs &amp; Outputs (t)'!V55*($E16*((1+Inflation_rate)^W$2))</f>
        <v>0</v>
      </c>
      <c r="X16" s="87">
        <f>'Sheet_2 Inputs &amp; Outputs (t)'!W55*($E16*((1+Inflation_rate)^X$2))</f>
        <v>0</v>
      </c>
      <c r="Y16" s="87">
        <f>'Sheet_2 Inputs &amp; Outputs (t)'!X55*($E16*((1+Inflation_rate)^Y$2))</f>
        <v>0</v>
      </c>
      <c r="Z16" s="87">
        <f>'Sheet_2 Inputs &amp; Outputs (t)'!Y55*($E16*((1+Inflation_rate)^Z$2))</f>
        <v>0</v>
      </c>
      <c r="AA16" s="87">
        <f>'Sheet_2 Inputs &amp; Outputs (t)'!Z55*($E16*((1+Inflation_rate)^AA$2))</f>
        <v>0</v>
      </c>
      <c r="AB16" s="87">
        <f>'Sheet_2 Inputs &amp; Outputs (t)'!AA55*($E16*((1+Inflation_rate)^AB$2))</f>
        <v>0</v>
      </c>
      <c r="AC16" s="87">
        <f>'Sheet_2 Inputs &amp; Outputs (t)'!AB55*($E16*((1+Inflation_rate)^AC$2))</f>
        <v>0</v>
      </c>
      <c r="AD16" s="87">
        <f>'Sheet_2 Inputs &amp; Outputs (t)'!AC55*($E16*((1+Inflation_rate)^AD$2))</f>
        <v>0</v>
      </c>
      <c r="AE16" s="87">
        <f>'Sheet_2 Inputs &amp; Outputs (t)'!AD55*($E16*((1+Inflation_rate)^AE$2))</f>
        <v>0</v>
      </c>
      <c r="AF16" s="87">
        <f>'Sheet_2 Inputs &amp; Outputs (t)'!AE55*($E16*((1+Inflation_rate)^AF$2))</f>
        <v>0</v>
      </c>
      <c r="AG16" s="87">
        <f>'Sheet_2 Inputs &amp; Outputs (t)'!AF55*($E16*((1+Inflation_rate)^AG$2))</f>
        <v>0</v>
      </c>
      <c r="AH16" s="87">
        <f>'Sheet_2 Inputs &amp; Outputs (t)'!AG55*($E16*((1+Inflation_rate)^AH$2))</f>
        <v>0</v>
      </c>
      <c r="AI16" s="87">
        <f>'Sheet_2 Inputs &amp; Outputs (t)'!AH55*($E16*((1+Inflation_rate)^AI$2))</f>
        <v>0</v>
      </c>
      <c r="AJ16" s="87">
        <f>'Sheet_2 Inputs &amp; Outputs (t)'!AI55*($E16*((1+Inflation_rate)^AJ$2))</f>
        <v>0</v>
      </c>
      <c r="AK16" s="87">
        <f>'Sheet_2 Inputs &amp; Outputs (t)'!AJ55*($E16*((1+Inflation_rate)^AK$2))</f>
        <v>0</v>
      </c>
      <c r="AL16" s="87">
        <f>'Sheet_2 Inputs &amp; Outputs (t)'!AK55*($E16*((1+Inflation_rate)^AL$2))</f>
        <v>0</v>
      </c>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row>
    <row r="17" spans="1:64" s="280" customFormat="1" x14ac:dyDescent="0.2">
      <c r="A17" s="292">
        <f t="shared" si="1"/>
        <v>16.13000000000002</v>
      </c>
      <c r="B17" s="281" t="s">
        <v>185</v>
      </c>
      <c r="C17" s="283" t="str">
        <f>'Sheet_2 Inputs &amp; Outputs (t)'!C52</f>
        <v>Nil - going to landfill/Other?</v>
      </c>
      <c r="D17" s="252"/>
      <c r="E17" s="285">
        <v>0</v>
      </c>
      <c r="F17" s="287" t="s">
        <v>72</v>
      </c>
      <c r="G17" s="288">
        <f t="shared" si="3"/>
        <v>0</v>
      </c>
      <c r="H17" s="87">
        <f>'Sheet_2 Inputs &amp; Outputs (t)'!G56*$E17</f>
        <v>0</v>
      </c>
      <c r="I17" s="87">
        <f>'Sheet_2 Inputs &amp; Outputs (t)'!H56*($E17*((1+Inflation_rate)^I$2))</f>
        <v>0</v>
      </c>
      <c r="J17" s="87">
        <f>'Sheet_2 Inputs &amp; Outputs (t)'!I56*($E17*((1+Inflation_rate)^J$2))</f>
        <v>0</v>
      </c>
      <c r="K17" s="87">
        <f>'Sheet_2 Inputs &amp; Outputs (t)'!J56*($E17*((1+Inflation_rate)^K$2))</f>
        <v>0</v>
      </c>
      <c r="L17" s="87">
        <f>'Sheet_2 Inputs &amp; Outputs (t)'!K56*($E17*((1+Inflation_rate)^L$2))</f>
        <v>0</v>
      </c>
      <c r="M17" s="87">
        <f>'Sheet_2 Inputs &amp; Outputs (t)'!L56*($E17*((1+Inflation_rate)^M$2))</f>
        <v>0</v>
      </c>
      <c r="N17" s="87">
        <f>'Sheet_2 Inputs &amp; Outputs (t)'!M56*($E17*((1+Inflation_rate)^N$2))</f>
        <v>0</v>
      </c>
      <c r="O17" s="87">
        <f>'Sheet_2 Inputs &amp; Outputs (t)'!N56*($E17*((1+Inflation_rate)^O$2))</f>
        <v>0</v>
      </c>
      <c r="P17" s="87">
        <f>'Sheet_2 Inputs &amp; Outputs (t)'!O56*($E17*((1+Inflation_rate)^P$2))</f>
        <v>0</v>
      </c>
      <c r="Q17" s="87">
        <f>'Sheet_2 Inputs &amp; Outputs (t)'!P56*($E17*((1+Inflation_rate)^Q$2))</f>
        <v>0</v>
      </c>
      <c r="R17" s="87">
        <f>'Sheet_2 Inputs &amp; Outputs (t)'!Q56*($E17*((1+Inflation_rate)^R$2))</f>
        <v>0</v>
      </c>
      <c r="S17" s="87">
        <f>'Sheet_2 Inputs &amp; Outputs (t)'!R56*($E17*((1+Inflation_rate)^S$2))</f>
        <v>0</v>
      </c>
      <c r="T17" s="87">
        <f>'Sheet_2 Inputs &amp; Outputs (t)'!S56*($E17*((1+Inflation_rate)^T$2))</f>
        <v>0</v>
      </c>
      <c r="U17" s="87">
        <f>'Sheet_2 Inputs &amp; Outputs (t)'!T56*($E17*((1+Inflation_rate)^U$2))</f>
        <v>0</v>
      </c>
      <c r="V17" s="87">
        <f>'Sheet_2 Inputs &amp; Outputs (t)'!U56*($E17*((1+Inflation_rate)^V$2))</f>
        <v>0</v>
      </c>
      <c r="W17" s="87">
        <f>'Sheet_2 Inputs &amp; Outputs (t)'!V56*($E17*((1+Inflation_rate)^W$2))</f>
        <v>0</v>
      </c>
      <c r="X17" s="87">
        <f>'Sheet_2 Inputs &amp; Outputs (t)'!W56*($E17*((1+Inflation_rate)^X$2))</f>
        <v>0</v>
      </c>
      <c r="Y17" s="87">
        <f>'Sheet_2 Inputs &amp; Outputs (t)'!X56*($E17*((1+Inflation_rate)^Y$2))</f>
        <v>0</v>
      </c>
      <c r="Z17" s="87">
        <f>'Sheet_2 Inputs &amp; Outputs (t)'!Y56*($E17*((1+Inflation_rate)^Z$2))</f>
        <v>0</v>
      </c>
      <c r="AA17" s="87">
        <f>'Sheet_2 Inputs &amp; Outputs (t)'!Z56*($E17*((1+Inflation_rate)^AA$2))</f>
        <v>0</v>
      </c>
      <c r="AB17" s="87">
        <f>'Sheet_2 Inputs &amp; Outputs (t)'!AA56*($E17*((1+Inflation_rate)^AB$2))</f>
        <v>0</v>
      </c>
      <c r="AC17" s="87">
        <f>'Sheet_2 Inputs &amp; Outputs (t)'!AB56*($E17*((1+Inflation_rate)^AC$2))</f>
        <v>0</v>
      </c>
      <c r="AD17" s="87">
        <f>'Sheet_2 Inputs &amp; Outputs (t)'!AC56*($E17*((1+Inflation_rate)^AD$2))</f>
        <v>0</v>
      </c>
      <c r="AE17" s="87">
        <f>'Sheet_2 Inputs &amp; Outputs (t)'!AD56*($E17*((1+Inflation_rate)^AE$2))</f>
        <v>0</v>
      </c>
      <c r="AF17" s="87">
        <f>'Sheet_2 Inputs &amp; Outputs (t)'!AE56*($E17*((1+Inflation_rate)^AF$2))</f>
        <v>0</v>
      </c>
      <c r="AG17" s="87">
        <f>'Sheet_2 Inputs &amp; Outputs (t)'!AF56*($E17*((1+Inflation_rate)^AG$2))</f>
        <v>0</v>
      </c>
      <c r="AH17" s="87">
        <f>'Sheet_2 Inputs &amp; Outputs (t)'!AG56*($E17*((1+Inflation_rate)^AH$2))</f>
        <v>0</v>
      </c>
      <c r="AI17" s="87">
        <f>'Sheet_2 Inputs &amp; Outputs (t)'!AH56*($E17*((1+Inflation_rate)^AI$2))</f>
        <v>0</v>
      </c>
      <c r="AJ17" s="87">
        <f>'Sheet_2 Inputs &amp; Outputs (t)'!AI56*($E17*((1+Inflation_rate)^AJ$2))</f>
        <v>0</v>
      </c>
      <c r="AK17" s="87">
        <f>'Sheet_2 Inputs &amp; Outputs (t)'!AJ56*($E17*((1+Inflation_rate)^AK$2))</f>
        <v>0</v>
      </c>
      <c r="AL17" s="87">
        <f>'Sheet_2 Inputs &amp; Outputs (t)'!AK56*($E17*((1+Inflation_rate)^AL$2))</f>
        <v>0</v>
      </c>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row>
    <row r="18" spans="1:64" s="2" customFormat="1" ht="13.5" thickBot="1" x14ac:dyDescent="0.25">
      <c r="A18" s="292">
        <f t="shared" si="1"/>
        <v>16.140000000000022</v>
      </c>
      <c r="B18" s="281" t="s">
        <v>186</v>
      </c>
      <c r="C18" s="283" t="str">
        <f>'Sheet_2 Inputs &amp; Outputs (t)'!C53</f>
        <v>Nil - going to landfill/Other?</v>
      </c>
      <c r="D18" s="71"/>
      <c r="E18" s="285">
        <v>0</v>
      </c>
      <c r="F18" s="76" t="s">
        <v>72</v>
      </c>
      <c r="G18" s="88">
        <f t="shared" si="2"/>
        <v>0</v>
      </c>
      <c r="H18" s="87">
        <f>'Sheet_2 Inputs &amp; Outputs (t)'!G53*$E18</f>
        <v>0</v>
      </c>
      <c r="I18" s="87">
        <f>'Sheet_2 Inputs &amp; Outputs (t)'!H53*($E18*((1+Inflation_rate)^I$2))</f>
        <v>0</v>
      </c>
      <c r="J18" s="87">
        <f>'Sheet_2 Inputs &amp; Outputs (t)'!I53*($E18*((1+Inflation_rate)^J$2))</f>
        <v>0</v>
      </c>
      <c r="K18" s="87">
        <f>'Sheet_2 Inputs &amp; Outputs (t)'!J53*($E18*((1+Inflation_rate)^K$2))</f>
        <v>0</v>
      </c>
      <c r="L18" s="87">
        <f>'Sheet_2 Inputs &amp; Outputs (t)'!K53*($E18*((1+Inflation_rate)^L$2))</f>
        <v>0</v>
      </c>
      <c r="M18" s="87">
        <f>'Sheet_2 Inputs &amp; Outputs (t)'!L53*($E18*((1+Inflation_rate)^M$2))</f>
        <v>0</v>
      </c>
      <c r="N18" s="87">
        <f>'Sheet_2 Inputs &amp; Outputs (t)'!M53*($E18*((1+Inflation_rate)^N$2))</f>
        <v>0</v>
      </c>
      <c r="O18" s="87">
        <f>'Sheet_2 Inputs &amp; Outputs (t)'!N53*($E18*((1+Inflation_rate)^O$2))</f>
        <v>0</v>
      </c>
      <c r="P18" s="87">
        <f>'Sheet_2 Inputs &amp; Outputs (t)'!O53*($E18*((1+Inflation_rate)^P$2))</f>
        <v>0</v>
      </c>
      <c r="Q18" s="87">
        <f>'Sheet_2 Inputs &amp; Outputs (t)'!P53*($E18*((1+Inflation_rate)^Q$2))</f>
        <v>0</v>
      </c>
      <c r="R18" s="87">
        <f>'Sheet_2 Inputs &amp; Outputs (t)'!Q53*($E18*((1+Inflation_rate)^R$2))</f>
        <v>0</v>
      </c>
      <c r="S18" s="87">
        <f>'Sheet_2 Inputs &amp; Outputs (t)'!R53*($E18*((1+Inflation_rate)^S$2))</f>
        <v>0</v>
      </c>
      <c r="T18" s="87">
        <f>'Sheet_2 Inputs &amp; Outputs (t)'!S53*($E18*((1+Inflation_rate)^T$2))</f>
        <v>0</v>
      </c>
      <c r="U18" s="87">
        <f>'Sheet_2 Inputs &amp; Outputs (t)'!T53*($E18*((1+Inflation_rate)^U$2))</f>
        <v>0</v>
      </c>
      <c r="V18" s="87">
        <f>'Sheet_2 Inputs &amp; Outputs (t)'!U53*($E18*((1+Inflation_rate)^V$2))</f>
        <v>0</v>
      </c>
      <c r="W18" s="87">
        <f>'Sheet_2 Inputs &amp; Outputs (t)'!V53*($E18*((1+Inflation_rate)^W$2))</f>
        <v>0</v>
      </c>
      <c r="X18" s="87">
        <f>'Sheet_2 Inputs &amp; Outputs (t)'!W53*($E18*((1+Inflation_rate)^X$2))</f>
        <v>0</v>
      </c>
      <c r="Y18" s="87">
        <f>'Sheet_2 Inputs &amp; Outputs (t)'!X53*($E18*((1+Inflation_rate)^Y$2))</f>
        <v>0</v>
      </c>
      <c r="Z18" s="87">
        <f>'Sheet_2 Inputs &amp; Outputs (t)'!Y53*($E18*((1+Inflation_rate)^Z$2))</f>
        <v>0</v>
      </c>
      <c r="AA18" s="87">
        <f>'Sheet_2 Inputs &amp; Outputs (t)'!Z53*($E18*((1+Inflation_rate)^AA$2))</f>
        <v>0</v>
      </c>
      <c r="AB18" s="87">
        <f>'Sheet_2 Inputs &amp; Outputs (t)'!AA53*($E18*((1+Inflation_rate)^AB$2))</f>
        <v>0</v>
      </c>
      <c r="AC18" s="87">
        <f>'Sheet_2 Inputs &amp; Outputs (t)'!AB53*($E18*((1+Inflation_rate)^AC$2))</f>
        <v>0</v>
      </c>
      <c r="AD18" s="87">
        <f>'Sheet_2 Inputs &amp; Outputs (t)'!AC53*($E18*((1+Inflation_rate)^AD$2))</f>
        <v>0</v>
      </c>
      <c r="AE18" s="87">
        <f>'Sheet_2 Inputs &amp; Outputs (t)'!AD53*($E18*((1+Inflation_rate)^AE$2))</f>
        <v>0</v>
      </c>
      <c r="AF18" s="87">
        <f>'Sheet_2 Inputs &amp; Outputs (t)'!AE53*($E18*((1+Inflation_rate)^AF$2))</f>
        <v>0</v>
      </c>
      <c r="AG18" s="87">
        <f>'Sheet_2 Inputs &amp; Outputs (t)'!AF53*($E18*((1+Inflation_rate)^AG$2))</f>
        <v>0</v>
      </c>
      <c r="AH18" s="87">
        <f>'Sheet_2 Inputs &amp; Outputs (t)'!AG53*($E18*((1+Inflation_rate)^AH$2))</f>
        <v>0</v>
      </c>
      <c r="AI18" s="87">
        <f>'Sheet_2 Inputs &amp; Outputs (t)'!AH53*($E18*((1+Inflation_rate)^AI$2))</f>
        <v>0</v>
      </c>
      <c r="AJ18" s="87">
        <f>'Sheet_2 Inputs &amp; Outputs (t)'!AI53*($E18*((1+Inflation_rate)^AJ$2))</f>
        <v>0</v>
      </c>
      <c r="AK18" s="87">
        <f>'Sheet_2 Inputs &amp; Outputs (t)'!AJ53*($E18*((1+Inflation_rate)^AK$2))</f>
        <v>0</v>
      </c>
      <c r="AL18" s="87">
        <f>'Sheet_2 Inputs &amp; Outputs (t)'!AK53*($E18*((1+Inflation_rate)^AL$2))</f>
        <v>0</v>
      </c>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row>
    <row r="19" spans="1:64" s="2" customFormat="1" ht="15.75" thickBot="1" x14ac:dyDescent="0.25">
      <c r="A19" s="27"/>
      <c r="B19" s="28" t="s">
        <v>96</v>
      </c>
      <c r="C19" s="55"/>
      <c r="D19" s="55"/>
      <c r="E19" s="29"/>
      <c r="F19" s="79" t="s">
        <v>72</v>
      </c>
      <c r="G19" s="89">
        <f>SUM(H19:AL19)</f>
        <v>0</v>
      </c>
      <c r="H19" s="90">
        <f t="shared" ref="H19:AL19" si="4">SUM(H5:H18)</f>
        <v>0</v>
      </c>
      <c r="I19" s="90">
        <f>SUM(I5:I18)</f>
        <v>0</v>
      </c>
      <c r="J19" s="90">
        <f t="shared" si="4"/>
        <v>0</v>
      </c>
      <c r="K19" s="90">
        <f t="shared" si="4"/>
        <v>0</v>
      </c>
      <c r="L19" s="90">
        <f t="shared" si="4"/>
        <v>0</v>
      </c>
      <c r="M19" s="90">
        <f t="shared" si="4"/>
        <v>0</v>
      </c>
      <c r="N19" s="90">
        <f t="shared" si="4"/>
        <v>0</v>
      </c>
      <c r="O19" s="90">
        <f t="shared" si="4"/>
        <v>0</v>
      </c>
      <c r="P19" s="90">
        <f t="shared" si="4"/>
        <v>0</v>
      </c>
      <c r="Q19" s="90">
        <f t="shared" si="4"/>
        <v>0</v>
      </c>
      <c r="R19" s="90">
        <f t="shared" si="4"/>
        <v>0</v>
      </c>
      <c r="S19" s="90">
        <f t="shared" si="4"/>
        <v>0</v>
      </c>
      <c r="T19" s="90">
        <f t="shared" si="4"/>
        <v>0</v>
      </c>
      <c r="U19" s="90">
        <f t="shared" si="4"/>
        <v>0</v>
      </c>
      <c r="V19" s="90">
        <f t="shared" si="4"/>
        <v>0</v>
      </c>
      <c r="W19" s="90">
        <f t="shared" si="4"/>
        <v>0</v>
      </c>
      <c r="X19" s="90">
        <f t="shared" si="4"/>
        <v>0</v>
      </c>
      <c r="Y19" s="90">
        <f t="shared" si="4"/>
        <v>0</v>
      </c>
      <c r="Z19" s="90">
        <f t="shared" si="4"/>
        <v>0</v>
      </c>
      <c r="AA19" s="90">
        <f t="shared" si="4"/>
        <v>0</v>
      </c>
      <c r="AB19" s="90">
        <f t="shared" si="4"/>
        <v>0</v>
      </c>
      <c r="AC19" s="90">
        <f t="shared" si="4"/>
        <v>0</v>
      </c>
      <c r="AD19" s="90">
        <f t="shared" si="4"/>
        <v>0</v>
      </c>
      <c r="AE19" s="90">
        <f t="shared" si="4"/>
        <v>0</v>
      </c>
      <c r="AF19" s="90">
        <f t="shared" si="4"/>
        <v>0</v>
      </c>
      <c r="AG19" s="90">
        <f t="shared" si="4"/>
        <v>0</v>
      </c>
      <c r="AH19" s="90">
        <f t="shared" si="4"/>
        <v>0</v>
      </c>
      <c r="AI19" s="90">
        <f t="shared" si="4"/>
        <v>0</v>
      </c>
      <c r="AJ19" s="90">
        <f t="shared" si="4"/>
        <v>0</v>
      </c>
      <c r="AK19" s="90">
        <f t="shared" si="4"/>
        <v>0</v>
      </c>
      <c r="AL19" s="90">
        <f t="shared" si="4"/>
        <v>0</v>
      </c>
    </row>
    <row r="20" spans="1:64" s="1" customFormat="1" ht="15" x14ac:dyDescent="0.2">
      <c r="A20" s="33"/>
      <c r="B20" s="41"/>
      <c r="C20" s="67"/>
      <c r="D20" s="67"/>
      <c r="E20" s="26"/>
      <c r="F20" s="91"/>
      <c r="G20" s="91"/>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row>
    <row r="21" spans="1:64" s="34" customFormat="1" ht="13.5" thickBot="1" x14ac:dyDescent="0.25">
      <c r="A21" s="46">
        <v>17</v>
      </c>
      <c r="B21" s="31" t="s">
        <v>102</v>
      </c>
      <c r="C21" s="31"/>
      <c r="D21" s="31"/>
      <c r="E21" s="60" t="s">
        <v>95</v>
      </c>
      <c r="F21" s="78"/>
      <c r="G21" s="122" t="s">
        <v>93</v>
      </c>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row>
    <row r="22" spans="1:64" s="2" customFormat="1" ht="25.5" x14ac:dyDescent="0.2">
      <c r="A22" s="119">
        <f>A21+0.01</f>
        <v>17.010000000000002</v>
      </c>
      <c r="B22" s="27" t="s">
        <v>59</v>
      </c>
      <c r="C22" s="64" t="str">
        <f>'Sheet_2 Inputs &amp; Outputs (t)'!C61</f>
        <v>Paper</v>
      </c>
      <c r="D22" s="284" t="s">
        <v>208</v>
      </c>
      <c r="E22" s="72">
        <v>12</v>
      </c>
      <c r="F22" s="76" t="s">
        <v>72</v>
      </c>
      <c r="G22" s="86">
        <f>SUM(H22:AL22)</f>
        <v>0</v>
      </c>
      <c r="H22" s="87">
        <f>'Sheet_2 Inputs &amp; Outputs (t)'!G61*$E22</f>
        <v>0</v>
      </c>
      <c r="I22" s="87">
        <f>'Sheet_2 Inputs &amp; Outputs (t)'!H61*($E22*((1+Inflation_rate)^I$2))</f>
        <v>0</v>
      </c>
      <c r="J22" s="87">
        <f>'Sheet_2 Inputs &amp; Outputs (t)'!I61*($E22*((1+Inflation_rate)^J$2))</f>
        <v>0</v>
      </c>
      <c r="K22" s="87">
        <f>'Sheet_2 Inputs &amp; Outputs (t)'!J61*($E22*((1+Inflation_rate)^K$2))</f>
        <v>0</v>
      </c>
      <c r="L22" s="87">
        <f>'Sheet_2 Inputs &amp; Outputs (t)'!K61*($E22*((1+Inflation_rate)^L$2))</f>
        <v>0</v>
      </c>
      <c r="M22" s="87">
        <f>'Sheet_2 Inputs &amp; Outputs (t)'!L61*($E22*((1+Inflation_rate)^M$2))</f>
        <v>0</v>
      </c>
      <c r="N22" s="87">
        <f>'Sheet_2 Inputs &amp; Outputs (t)'!M61*($E22*((1+Inflation_rate)^N$2))</f>
        <v>0</v>
      </c>
      <c r="O22" s="87">
        <f>'Sheet_2 Inputs &amp; Outputs (t)'!N61*($E22*((1+Inflation_rate)^O$2))</f>
        <v>0</v>
      </c>
      <c r="P22" s="87">
        <f>'Sheet_2 Inputs &amp; Outputs (t)'!O61*($E22*((1+Inflation_rate)^P$2))</f>
        <v>0</v>
      </c>
      <c r="Q22" s="87">
        <f>'Sheet_2 Inputs &amp; Outputs (t)'!P61*($E22*((1+Inflation_rate)^Q$2))</f>
        <v>0</v>
      </c>
      <c r="R22" s="87">
        <f>'Sheet_2 Inputs &amp; Outputs (t)'!Q61*($E22*((1+Inflation_rate)^R$2))</f>
        <v>0</v>
      </c>
      <c r="S22" s="87">
        <f>'Sheet_2 Inputs &amp; Outputs (t)'!R61*($E22*((1+Inflation_rate)^S$2))</f>
        <v>0</v>
      </c>
      <c r="T22" s="87">
        <f>'Sheet_2 Inputs &amp; Outputs (t)'!S61*($E22*((1+Inflation_rate)^T$2))</f>
        <v>0</v>
      </c>
      <c r="U22" s="87">
        <f>'Sheet_2 Inputs &amp; Outputs (t)'!T61*($E22*((1+Inflation_rate)^U$2))</f>
        <v>0</v>
      </c>
      <c r="V22" s="87">
        <f>'Sheet_2 Inputs &amp; Outputs (t)'!U61*($E22*((1+Inflation_rate)^V$2))</f>
        <v>0</v>
      </c>
      <c r="W22" s="87">
        <f>'Sheet_2 Inputs &amp; Outputs (t)'!V61*($E22*((1+Inflation_rate)^W$2))</f>
        <v>0</v>
      </c>
      <c r="X22" s="87">
        <f>'Sheet_2 Inputs &amp; Outputs (t)'!W61*($E22*((1+Inflation_rate)^X$2))</f>
        <v>0</v>
      </c>
      <c r="Y22" s="87">
        <f>'Sheet_2 Inputs &amp; Outputs (t)'!X61*($E22*((1+Inflation_rate)^Y$2))</f>
        <v>0</v>
      </c>
      <c r="Z22" s="87">
        <f>'Sheet_2 Inputs &amp; Outputs (t)'!Y61*($E22*((1+Inflation_rate)^Z$2))</f>
        <v>0</v>
      </c>
      <c r="AA22" s="87">
        <f>'Sheet_2 Inputs &amp; Outputs (t)'!Z61*($E22*((1+Inflation_rate)^AA$2))</f>
        <v>0</v>
      </c>
      <c r="AB22" s="87">
        <f>'Sheet_2 Inputs &amp; Outputs (t)'!AA61*($E22*((1+Inflation_rate)^AB$2))</f>
        <v>0</v>
      </c>
      <c r="AC22" s="87">
        <f>'Sheet_2 Inputs &amp; Outputs (t)'!AB61*($E22*((1+Inflation_rate)^AC$2))</f>
        <v>0</v>
      </c>
      <c r="AD22" s="87">
        <f>'Sheet_2 Inputs &amp; Outputs (t)'!AC61*($E22*((1+Inflation_rate)^AD$2))</f>
        <v>0</v>
      </c>
      <c r="AE22" s="87">
        <f>'Sheet_2 Inputs &amp; Outputs (t)'!AD61*($E22*((1+Inflation_rate)^AE$2))</f>
        <v>0</v>
      </c>
      <c r="AF22" s="87">
        <f>'Sheet_2 Inputs &amp; Outputs (t)'!AE61*($E22*((1+Inflation_rate)^AF$2))</f>
        <v>0</v>
      </c>
      <c r="AG22" s="87">
        <f>'Sheet_2 Inputs &amp; Outputs (t)'!AF61*($E22*((1+Inflation_rate)^AG$2))</f>
        <v>0</v>
      </c>
      <c r="AH22" s="87">
        <f>'Sheet_2 Inputs &amp; Outputs (t)'!AG61*($E22*((1+Inflation_rate)^AH$2))</f>
        <v>0</v>
      </c>
      <c r="AI22" s="87">
        <f>'Sheet_2 Inputs &amp; Outputs (t)'!AH61*($E22*((1+Inflation_rate)^AI$2))</f>
        <v>0</v>
      </c>
      <c r="AJ22" s="87">
        <f>'Sheet_2 Inputs &amp; Outputs (t)'!AI61*($E22*((1+Inflation_rate)^AJ$2))</f>
        <v>0</v>
      </c>
      <c r="AK22" s="87">
        <f>'Sheet_2 Inputs &amp; Outputs (t)'!AJ61*($E22*((1+Inflation_rate)^AK$2))</f>
        <v>0</v>
      </c>
      <c r="AL22" s="87">
        <f>'Sheet_2 Inputs &amp; Outputs (t)'!AK61*($E22*((1+Inflation_rate)^AL$2))</f>
        <v>0</v>
      </c>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row>
    <row r="23" spans="1:64" s="2" customFormat="1" x14ac:dyDescent="0.2">
      <c r="A23" s="119">
        <f t="shared" ref="A23:A35" si="5">A22+0.01</f>
        <v>17.020000000000003</v>
      </c>
      <c r="B23" s="27" t="s">
        <v>60</v>
      </c>
      <c r="C23" s="64" t="str">
        <f>'Sheet_2 Inputs &amp; Outputs (t)'!C62</f>
        <v>Cardboard</v>
      </c>
      <c r="D23" s="69"/>
      <c r="E23" s="73">
        <v>0</v>
      </c>
      <c r="F23" s="76" t="s">
        <v>72</v>
      </c>
      <c r="G23" s="88">
        <f t="shared" ref="G23:G35" si="6">SUM(H23:AL23)</f>
        <v>0</v>
      </c>
      <c r="H23" s="87">
        <f>'Sheet_2 Inputs &amp; Outputs (t)'!G62*$E23</f>
        <v>0</v>
      </c>
      <c r="I23" s="87">
        <f>'Sheet_2 Inputs &amp; Outputs (t)'!H62*($E23*((1+Inflation_rate)^I$2))</f>
        <v>0</v>
      </c>
      <c r="J23" s="87">
        <f>'Sheet_2 Inputs &amp; Outputs (t)'!I62*($E23*((1+Inflation_rate)^J$2))</f>
        <v>0</v>
      </c>
      <c r="K23" s="87">
        <f>'Sheet_2 Inputs &amp; Outputs (t)'!J62*($E23*((1+Inflation_rate)^K$2))</f>
        <v>0</v>
      </c>
      <c r="L23" s="87">
        <f>'Sheet_2 Inputs &amp; Outputs (t)'!K62*($E23*((1+Inflation_rate)^L$2))</f>
        <v>0</v>
      </c>
      <c r="M23" s="87">
        <f>'Sheet_2 Inputs &amp; Outputs (t)'!L62*($E23*((1+Inflation_rate)^M$2))</f>
        <v>0</v>
      </c>
      <c r="N23" s="87">
        <f>'Sheet_2 Inputs &amp; Outputs (t)'!M62*($E23*((1+Inflation_rate)^N$2))</f>
        <v>0</v>
      </c>
      <c r="O23" s="87">
        <f>'Sheet_2 Inputs &amp; Outputs (t)'!N62*($E23*((1+Inflation_rate)^O$2))</f>
        <v>0</v>
      </c>
      <c r="P23" s="87">
        <f>'Sheet_2 Inputs &amp; Outputs (t)'!O62*($E23*((1+Inflation_rate)^P$2))</f>
        <v>0</v>
      </c>
      <c r="Q23" s="87">
        <f>'Sheet_2 Inputs &amp; Outputs (t)'!P62*($E23*((1+Inflation_rate)^Q$2))</f>
        <v>0</v>
      </c>
      <c r="R23" s="87">
        <f>'Sheet_2 Inputs &amp; Outputs (t)'!Q62*($E23*((1+Inflation_rate)^R$2))</f>
        <v>0</v>
      </c>
      <c r="S23" s="87">
        <f>'Sheet_2 Inputs &amp; Outputs (t)'!R62*($E23*((1+Inflation_rate)^S$2))</f>
        <v>0</v>
      </c>
      <c r="T23" s="87">
        <f>'Sheet_2 Inputs &amp; Outputs (t)'!S62*($E23*((1+Inflation_rate)^T$2))</f>
        <v>0</v>
      </c>
      <c r="U23" s="87">
        <f>'Sheet_2 Inputs &amp; Outputs (t)'!T62*($E23*((1+Inflation_rate)^U$2))</f>
        <v>0</v>
      </c>
      <c r="V23" s="87">
        <f>'Sheet_2 Inputs &amp; Outputs (t)'!U62*($E23*((1+Inflation_rate)^V$2))</f>
        <v>0</v>
      </c>
      <c r="W23" s="87">
        <f>'Sheet_2 Inputs &amp; Outputs (t)'!V62*($E23*((1+Inflation_rate)^W$2))</f>
        <v>0</v>
      </c>
      <c r="X23" s="87">
        <f>'Sheet_2 Inputs &amp; Outputs (t)'!W62*($E23*((1+Inflation_rate)^X$2))</f>
        <v>0</v>
      </c>
      <c r="Y23" s="87">
        <f>'Sheet_2 Inputs &amp; Outputs (t)'!X62*($E23*((1+Inflation_rate)^Y$2))</f>
        <v>0</v>
      </c>
      <c r="Z23" s="87">
        <f>'Sheet_2 Inputs &amp; Outputs (t)'!Y62*($E23*((1+Inflation_rate)^Z$2))</f>
        <v>0</v>
      </c>
      <c r="AA23" s="87">
        <f>'Sheet_2 Inputs &amp; Outputs (t)'!Z62*($E23*((1+Inflation_rate)^AA$2))</f>
        <v>0</v>
      </c>
      <c r="AB23" s="87">
        <f>'Sheet_2 Inputs &amp; Outputs (t)'!AA62*($E23*((1+Inflation_rate)^AB$2))</f>
        <v>0</v>
      </c>
      <c r="AC23" s="87">
        <f>'Sheet_2 Inputs &amp; Outputs (t)'!AB62*($E23*((1+Inflation_rate)^AC$2))</f>
        <v>0</v>
      </c>
      <c r="AD23" s="87">
        <f>'Sheet_2 Inputs &amp; Outputs (t)'!AC62*($E23*((1+Inflation_rate)^AD$2))</f>
        <v>0</v>
      </c>
      <c r="AE23" s="87">
        <f>'Sheet_2 Inputs &amp; Outputs (t)'!AD62*($E23*((1+Inflation_rate)^AE$2))</f>
        <v>0</v>
      </c>
      <c r="AF23" s="87">
        <f>'Sheet_2 Inputs &amp; Outputs (t)'!AE62*($E23*((1+Inflation_rate)^AF$2))</f>
        <v>0</v>
      </c>
      <c r="AG23" s="87">
        <f>'Sheet_2 Inputs &amp; Outputs (t)'!AF62*($E23*((1+Inflation_rate)^AG$2))</f>
        <v>0</v>
      </c>
      <c r="AH23" s="87">
        <f>'Sheet_2 Inputs &amp; Outputs (t)'!AG62*($E23*((1+Inflation_rate)^AH$2))</f>
        <v>0</v>
      </c>
      <c r="AI23" s="87">
        <f>'Sheet_2 Inputs &amp; Outputs (t)'!AH62*($E23*((1+Inflation_rate)^AI$2))</f>
        <v>0</v>
      </c>
      <c r="AJ23" s="87">
        <f>'Sheet_2 Inputs &amp; Outputs (t)'!AI62*($E23*((1+Inflation_rate)^AJ$2))</f>
        <v>0</v>
      </c>
      <c r="AK23" s="87">
        <f>'Sheet_2 Inputs &amp; Outputs (t)'!AJ62*($E23*((1+Inflation_rate)^AK$2))</f>
        <v>0</v>
      </c>
      <c r="AL23" s="87">
        <f>'Sheet_2 Inputs &amp; Outputs (t)'!AK62*($E23*((1+Inflation_rate)^AL$2))</f>
        <v>0</v>
      </c>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row>
    <row r="24" spans="1:64" s="2" customFormat="1" x14ac:dyDescent="0.2">
      <c r="A24" s="119">
        <f t="shared" si="5"/>
        <v>17.030000000000005</v>
      </c>
      <c r="B24" s="27" t="s">
        <v>61</v>
      </c>
      <c r="C24" s="64" t="str">
        <f>'Sheet_2 Inputs &amp; Outputs (t)'!C63</f>
        <v>Plastic</v>
      </c>
      <c r="D24" s="69"/>
      <c r="E24" s="73">
        <v>0</v>
      </c>
      <c r="F24" s="76" t="s">
        <v>72</v>
      </c>
      <c r="G24" s="88">
        <f t="shared" ref="G24:G28" si="7">SUM(H24:AL24)</f>
        <v>0</v>
      </c>
      <c r="H24" s="87">
        <f>'Sheet_2 Inputs &amp; Outputs (t)'!G63*$E24</f>
        <v>0</v>
      </c>
      <c r="I24" s="87">
        <f>'Sheet_2 Inputs &amp; Outputs (t)'!H63*($E24*((1+Inflation_rate)^I$2))</f>
        <v>0</v>
      </c>
      <c r="J24" s="87">
        <f>'Sheet_2 Inputs &amp; Outputs (t)'!I63*($E24*((1+Inflation_rate)^J$2))</f>
        <v>0</v>
      </c>
      <c r="K24" s="87">
        <f>'Sheet_2 Inputs &amp; Outputs (t)'!J63*($E24*((1+Inflation_rate)^K$2))</f>
        <v>0</v>
      </c>
      <c r="L24" s="87">
        <f>'Sheet_2 Inputs &amp; Outputs (t)'!K63*($E24*((1+Inflation_rate)^L$2))</f>
        <v>0</v>
      </c>
      <c r="M24" s="87">
        <f>'Sheet_2 Inputs &amp; Outputs (t)'!L63*($E24*((1+Inflation_rate)^M$2))</f>
        <v>0</v>
      </c>
      <c r="N24" s="87">
        <f>'Sheet_2 Inputs &amp; Outputs (t)'!M63*($E24*((1+Inflation_rate)^N$2))</f>
        <v>0</v>
      </c>
      <c r="O24" s="87">
        <f>'Sheet_2 Inputs &amp; Outputs (t)'!N63*($E24*((1+Inflation_rate)^O$2))</f>
        <v>0</v>
      </c>
      <c r="P24" s="87">
        <f>'Sheet_2 Inputs &amp; Outputs (t)'!O63*($E24*((1+Inflation_rate)^P$2))</f>
        <v>0</v>
      </c>
      <c r="Q24" s="87">
        <f>'Sheet_2 Inputs &amp; Outputs (t)'!P63*($E24*((1+Inflation_rate)^Q$2))</f>
        <v>0</v>
      </c>
      <c r="R24" s="87">
        <f>'Sheet_2 Inputs &amp; Outputs (t)'!Q63*($E24*((1+Inflation_rate)^R$2))</f>
        <v>0</v>
      </c>
      <c r="S24" s="87">
        <f>'Sheet_2 Inputs &amp; Outputs (t)'!R63*($E24*((1+Inflation_rate)^S$2))</f>
        <v>0</v>
      </c>
      <c r="T24" s="87">
        <f>'Sheet_2 Inputs &amp; Outputs (t)'!S63*($E24*((1+Inflation_rate)^T$2))</f>
        <v>0</v>
      </c>
      <c r="U24" s="87">
        <f>'Sheet_2 Inputs &amp; Outputs (t)'!T63*($E24*((1+Inflation_rate)^U$2))</f>
        <v>0</v>
      </c>
      <c r="V24" s="87">
        <f>'Sheet_2 Inputs &amp; Outputs (t)'!U63*($E24*((1+Inflation_rate)^V$2))</f>
        <v>0</v>
      </c>
      <c r="W24" s="87">
        <f>'Sheet_2 Inputs &amp; Outputs (t)'!V63*($E24*((1+Inflation_rate)^W$2))</f>
        <v>0</v>
      </c>
      <c r="X24" s="87">
        <f>'Sheet_2 Inputs &amp; Outputs (t)'!W63*($E24*((1+Inflation_rate)^X$2))</f>
        <v>0</v>
      </c>
      <c r="Y24" s="87">
        <f>'Sheet_2 Inputs &amp; Outputs (t)'!X63*($E24*((1+Inflation_rate)^Y$2))</f>
        <v>0</v>
      </c>
      <c r="Z24" s="87">
        <f>'Sheet_2 Inputs &amp; Outputs (t)'!Y63*($E24*((1+Inflation_rate)^Z$2))</f>
        <v>0</v>
      </c>
      <c r="AA24" s="87">
        <f>'Sheet_2 Inputs &amp; Outputs (t)'!Z63*($E24*((1+Inflation_rate)^AA$2))</f>
        <v>0</v>
      </c>
      <c r="AB24" s="87">
        <f>'Sheet_2 Inputs &amp; Outputs (t)'!AA63*($E24*((1+Inflation_rate)^AB$2))</f>
        <v>0</v>
      </c>
      <c r="AC24" s="87">
        <f>'Sheet_2 Inputs &amp; Outputs (t)'!AB63*($E24*((1+Inflation_rate)^AC$2))</f>
        <v>0</v>
      </c>
      <c r="AD24" s="87">
        <f>'Sheet_2 Inputs &amp; Outputs (t)'!AC63*($E24*((1+Inflation_rate)^AD$2))</f>
        <v>0</v>
      </c>
      <c r="AE24" s="87">
        <f>'Sheet_2 Inputs &amp; Outputs (t)'!AD63*($E24*((1+Inflation_rate)^AE$2))</f>
        <v>0</v>
      </c>
      <c r="AF24" s="87">
        <f>'Sheet_2 Inputs &amp; Outputs (t)'!AE63*($E24*((1+Inflation_rate)^AF$2))</f>
        <v>0</v>
      </c>
      <c r="AG24" s="87">
        <f>'Sheet_2 Inputs &amp; Outputs (t)'!AF63*($E24*((1+Inflation_rate)^AG$2))</f>
        <v>0</v>
      </c>
      <c r="AH24" s="87">
        <f>'Sheet_2 Inputs &amp; Outputs (t)'!AG63*($E24*((1+Inflation_rate)^AH$2))</f>
        <v>0</v>
      </c>
      <c r="AI24" s="87">
        <f>'Sheet_2 Inputs &amp; Outputs (t)'!AH63*($E24*((1+Inflation_rate)^AI$2))</f>
        <v>0</v>
      </c>
      <c r="AJ24" s="87">
        <f>'Sheet_2 Inputs &amp; Outputs (t)'!AI63*($E24*((1+Inflation_rate)^AJ$2))</f>
        <v>0</v>
      </c>
      <c r="AK24" s="87">
        <f>'Sheet_2 Inputs &amp; Outputs (t)'!AJ63*($E24*((1+Inflation_rate)^AK$2))</f>
        <v>0</v>
      </c>
      <c r="AL24" s="87">
        <f>'Sheet_2 Inputs &amp; Outputs (t)'!AK63*($E24*((1+Inflation_rate)^AL$2))</f>
        <v>0</v>
      </c>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row>
    <row r="25" spans="1:64" s="2" customFormat="1" x14ac:dyDescent="0.2">
      <c r="A25" s="119">
        <f t="shared" si="5"/>
        <v>17.040000000000006</v>
      </c>
      <c r="B25" s="27" t="s">
        <v>62</v>
      </c>
      <c r="C25" s="64" t="str">
        <f>'Sheet_2 Inputs &amp; Outputs (t)'!C64</f>
        <v>Glass</v>
      </c>
      <c r="D25" s="69"/>
      <c r="E25" s="73">
        <v>0</v>
      </c>
      <c r="F25" s="76" t="s">
        <v>72</v>
      </c>
      <c r="G25" s="88">
        <f t="shared" si="7"/>
        <v>0</v>
      </c>
      <c r="H25" s="87">
        <f>'Sheet_2 Inputs &amp; Outputs (t)'!G64*$E25</f>
        <v>0</v>
      </c>
      <c r="I25" s="87">
        <f>'Sheet_2 Inputs &amp; Outputs (t)'!H64*($E25*((1+Inflation_rate)^I$2))</f>
        <v>0</v>
      </c>
      <c r="J25" s="87">
        <f>'Sheet_2 Inputs &amp; Outputs (t)'!I64*($E25*((1+Inflation_rate)^J$2))</f>
        <v>0</v>
      </c>
      <c r="K25" s="87">
        <f>'Sheet_2 Inputs &amp; Outputs (t)'!J64*($E25*((1+Inflation_rate)^K$2))</f>
        <v>0</v>
      </c>
      <c r="L25" s="87">
        <f>'Sheet_2 Inputs &amp; Outputs (t)'!K64*($E25*((1+Inflation_rate)^L$2))</f>
        <v>0</v>
      </c>
      <c r="M25" s="87">
        <f>'Sheet_2 Inputs &amp; Outputs (t)'!L64*($E25*((1+Inflation_rate)^M$2))</f>
        <v>0</v>
      </c>
      <c r="N25" s="87">
        <f>'Sheet_2 Inputs &amp; Outputs (t)'!M64*($E25*((1+Inflation_rate)^N$2))</f>
        <v>0</v>
      </c>
      <c r="O25" s="87">
        <f>'Sheet_2 Inputs &amp; Outputs (t)'!N64*($E25*((1+Inflation_rate)^O$2))</f>
        <v>0</v>
      </c>
      <c r="P25" s="87">
        <f>'Sheet_2 Inputs &amp; Outputs (t)'!O64*($E25*((1+Inflation_rate)^P$2))</f>
        <v>0</v>
      </c>
      <c r="Q25" s="87">
        <f>'Sheet_2 Inputs &amp; Outputs (t)'!P64*($E25*((1+Inflation_rate)^Q$2))</f>
        <v>0</v>
      </c>
      <c r="R25" s="87">
        <f>'Sheet_2 Inputs &amp; Outputs (t)'!Q64*($E25*((1+Inflation_rate)^R$2))</f>
        <v>0</v>
      </c>
      <c r="S25" s="87">
        <f>'Sheet_2 Inputs &amp; Outputs (t)'!R64*($E25*((1+Inflation_rate)^S$2))</f>
        <v>0</v>
      </c>
      <c r="T25" s="87">
        <f>'Sheet_2 Inputs &amp; Outputs (t)'!S64*($E25*((1+Inflation_rate)^T$2))</f>
        <v>0</v>
      </c>
      <c r="U25" s="87">
        <f>'Sheet_2 Inputs &amp; Outputs (t)'!T64*($E25*((1+Inflation_rate)^U$2))</f>
        <v>0</v>
      </c>
      <c r="V25" s="87">
        <f>'Sheet_2 Inputs &amp; Outputs (t)'!U64*($E25*((1+Inflation_rate)^V$2))</f>
        <v>0</v>
      </c>
      <c r="W25" s="87">
        <f>'Sheet_2 Inputs &amp; Outputs (t)'!V64*($E25*((1+Inflation_rate)^W$2))</f>
        <v>0</v>
      </c>
      <c r="X25" s="87">
        <f>'Sheet_2 Inputs &amp; Outputs (t)'!W64*($E25*((1+Inflation_rate)^X$2))</f>
        <v>0</v>
      </c>
      <c r="Y25" s="87">
        <f>'Sheet_2 Inputs &amp; Outputs (t)'!X64*($E25*((1+Inflation_rate)^Y$2))</f>
        <v>0</v>
      </c>
      <c r="Z25" s="87">
        <f>'Sheet_2 Inputs &amp; Outputs (t)'!Y64*($E25*((1+Inflation_rate)^Z$2))</f>
        <v>0</v>
      </c>
      <c r="AA25" s="87">
        <f>'Sheet_2 Inputs &amp; Outputs (t)'!Z64*($E25*((1+Inflation_rate)^AA$2))</f>
        <v>0</v>
      </c>
      <c r="AB25" s="87">
        <f>'Sheet_2 Inputs &amp; Outputs (t)'!AA64*($E25*((1+Inflation_rate)^AB$2))</f>
        <v>0</v>
      </c>
      <c r="AC25" s="87">
        <f>'Sheet_2 Inputs &amp; Outputs (t)'!AB64*($E25*((1+Inflation_rate)^AC$2))</f>
        <v>0</v>
      </c>
      <c r="AD25" s="87">
        <f>'Sheet_2 Inputs &amp; Outputs (t)'!AC64*($E25*((1+Inflation_rate)^AD$2))</f>
        <v>0</v>
      </c>
      <c r="AE25" s="87">
        <f>'Sheet_2 Inputs &amp; Outputs (t)'!AD64*($E25*((1+Inflation_rate)^AE$2))</f>
        <v>0</v>
      </c>
      <c r="AF25" s="87">
        <f>'Sheet_2 Inputs &amp; Outputs (t)'!AE64*($E25*((1+Inflation_rate)^AF$2))</f>
        <v>0</v>
      </c>
      <c r="AG25" s="87">
        <f>'Sheet_2 Inputs &amp; Outputs (t)'!AF64*($E25*((1+Inflation_rate)^AG$2))</f>
        <v>0</v>
      </c>
      <c r="AH25" s="87">
        <f>'Sheet_2 Inputs &amp; Outputs (t)'!AG64*($E25*((1+Inflation_rate)^AH$2))</f>
        <v>0</v>
      </c>
      <c r="AI25" s="87">
        <f>'Sheet_2 Inputs &amp; Outputs (t)'!AH64*($E25*((1+Inflation_rate)^AI$2))</f>
        <v>0</v>
      </c>
      <c r="AJ25" s="87">
        <f>'Sheet_2 Inputs &amp; Outputs (t)'!AI64*($E25*((1+Inflation_rate)^AJ$2))</f>
        <v>0</v>
      </c>
      <c r="AK25" s="87">
        <f>'Sheet_2 Inputs &amp; Outputs (t)'!AJ64*($E25*((1+Inflation_rate)^AK$2))</f>
        <v>0</v>
      </c>
      <c r="AL25" s="87">
        <f>'Sheet_2 Inputs &amp; Outputs (t)'!AK64*($E25*((1+Inflation_rate)^AL$2))</f>
        <v>0</v>
      </c>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row>
    <row r="26" spans="1:64" s="2" customFormat="1" x14ac:dyDescent="0.2">
      <c r="A26" s="119">
        <f t="shared" si="5"/>
        <v>17.050000000000008</v>
      </c>
      <c r="B26" s="27" t="s">
        <v>63</v>
      </c>
      <c r="C26" s="64" t="str">
        <f>'Sheet_2 Inputs &amp; Outputs (t)'!C65</f>
        <v>Non-ferrous metal</v>
      </c>
      <c r="D26" s="69"/>
      <c r="E26" s="73">
        <v>4</v>
      </c>
      <c r="F26" s="76" t="s">
        <v>72</v>
      </c>
      <c r="G26" s="88">
        <f t="shared" si="7"/>
        <v>0</v>
      </c>
      <c r="H26" s="87">
        <f>'Sheet_2 Inputs &amp; Outputs (t)'!G65*$E26</f>
        <v>0</v>
      </c>
      <c r="I26" s="87">
        <f>'Sheet_2 Inputs &amp; Outputs (t)'!H65*($E26*((1+Inflation_rate)^I$2))</f>
        <v>0</v>
      </c>
      <c r="J26" s="87">
        <f>'Sheet_2 Inputs &amp; Outputs (t)'!I65*($E26*((1+Inflation_rate)^J$2))</f>
        <v>0</v>
      </c>
      <c r="K26" s="87">
        <f>'Sheet_2 Inputs &amp; Outputs (t)'!J65*($E26*((1+Inflation_rate)^K$2))</f>
        <v>0</v>
      </c>
      <c r="L26" s="87">
        <f>'Sheet_2 Inputs &amp; Outputs (t)'!K65*($E26*((1+Inflation_rate)^L$2))</f>
        <v>0</v>
      </c>
      <c r="M26" s="87">
        <f>'Sheet_2 Inputs &amp; Outputs (t)'!L65*($E26*((1+Inflation_rate)^M$2))</f>
        <v>0</v>
      </c>
      <c r="N26" s="87">
        <f>'Sheet_2 Inputs &amp; Outputs (t)'!M65*($E26*((1+Inflation_rate)^N$2))</f>
        <v>0</v>
      </c>
      <c r="O26" s="87">
        <f>'Sheet_2 Inputs &amp; Outputs (t)'!N65*($E26*((1+Inflation_rate)^O$2))</f>
        <v>0</v>
      </c>
      <c r="P26" s="87">
        <f>'Sheet_2 Inputs &amp; Outputs (t)'!O65*($E26*((1+Inflation_rate)^P$2))</f>
        <v>0</v>
      </c>
      <c r="Q26" s="87">
        <f>'Sheet_2 Inputs &amp; Outputs (t)'!P65*($E26*((1+Inflation_rate)^Q$2))</f>
        <v>0</v>
      </c>
      <c r="R26" s="87">
        <f>'Sheet_2 Inputs &amp; Outputs (t)'!Q65*($E26*((1+Inflation_rate)^R$2))</f>
        <v>0</v>
      </c>
      <c r="S26" s="87">
        <f>'Sheet_2 Inputs &amp; Outputs (t)'!R65*($E26*((1+Inflation_rate)^S$2))</f>
        <v>0</v>
      </c>
      <c r="T26" s="87">
        <f>'Sheet_2 Inputs &amp; Outputs (t)'!S65*($E26*((1+Inflation_rate)^T$2))</f>
        <v>0</v>
      </c>
      <c r="U26" s="87">
        <f>'Sheet_2 Inputs &amp; Outputs (t)'!T65*($E26*((1+Inflation_rate)^U$2))</f>
        <v>0</v>
      </c>
      <c r="V26" s="87">
        <f>'Sheet_2 Inputs &amp; Outputs (t)'!U65*($E26*((1+Inflation_rate)^V$2))</f>
        <v>0</v>
      </c>
      <c r="W26" s="87">
        <f>'Sheet_2 Inputs &amp; Outputs (t)'!V65*($E26*((1+Inflation_rate)^W$2))</f>
        <v>0</v>
      </c>
      <c r="X26" s="87">
        <f>'Sheet_2 Inputs &amp; Outputs (t)'!W65*($E26*((1+Inflation_rate)^X$2))</f>
        <v>0</v>
      </c>
      <c r="Y26" s="87">
        <f>'Sheet_2 Inputs &amp; Outputs (t)'!X65*($E26*((1+Inflation_rate)^Y$2))</f>
        <v>0</v>
      </c>
      <c r="Z26" s="87">
        <f>'Sheet_2 Inputs &amp; Outputs (t)'!Y65*($E26*((1+Inflation_rate)^Z$2))</f>
        <v>0</v>
      </c>
      <c r="AA26" s="87">
        <f>'Sheet_2 Inputs &amp; Outputs (t)'!Z65*($E26*((1+Inflation_rate)^AA$2))</f>
        <v>0</v>
      </c>
      <c r="AB26" s="87">
        <f>'Sheet_2 Inputs &amp; Outputs (t)'!AA65*($E26*((1+Inflation_rate)^AB$2))</f>
        <v>0</v>
      </c>
      <c r="AC26" s="87">
        <f>'Sheet_2 Inputs &amp; Outputs (t)'!AB65*($E26*((1+Inflation_rate)^AC$2))</f>
        <v>0</v>
      </c>
      <c r="AD26" s="87">
        <f>'Sheet_2 Inputs &amp; Outputs (t)'!AC65*($E26*((1+Inflation_rate)^AD$2))</f>
        <v>0</v>
      </c>
      <c r="AE26" s="87">
        <f>'Sheet_2 Inputs &amp; Outputs (t)'!AD65*($E26*((1+Inflation_rate)^AE$2))</f>
        <v>0</v>
      </c>
      <c r="AF26" s="87">
        <f>'Sheet_2 Inputs &amp; Outputs (t)'!AE65*($E26*((1+Inflation_rate)^AF$2))</f>
        <v>0</v>
      </c>
      <c r="AG26" s="87">
        <f>'Sheet_2 Inputs &amp; Outputs (t)'!AF65*($E26*((1+Inflation_rate)^AG$2))</f>
        <v>0</v>
      </c>
      <c r="AH26" s="87">
        <f>'Sheet_2 Inputs &amp; Outputs (t)'!AG65*($E26*((1+Inflation_rate)^AH$2))</f>
        <v>0</v>
      </c>
      <c r="AI26" s="87">
        <f>'Sheet_2 Inputs &amp; Outputs (t)'!AH65*($E26*((1+Inflation_rate)^AI$2))</f>
        <v>0</v>
      </c>
      <c r="AJ26" s="87">
        <f>'Sheet_2 Inputs &amp; Outputs (t)'!AI65*($E26*((1+Inflation_rate)^AJ$2))</f>
        <v>0</v>
      </c>
      <c r="AK26" s="87">
        <f>'Sheet_2 Inputs &amp; Outputs (t)'!AJ65*($E26*((1+Inflation_rate)^AK$2))</f>
        <v>0</v>
      </c>
      <c r="AL26" s="87">
        <f>'Sheet_2 Inputs &amp; Outputs (t)'!AK65*($E26*((1+Inflation_rate)^AL$2))</f>
        <v>0</v>
      </c>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row>
    <row r="27" spans="1:64" s="2" customFormat="1" x14ac:dyDescent="0.2">
      <c r="A27" s="119">
        <f t="shared" si="5"/>
        <v>17.060000000000009</v>
      </c>
      <c r="B27" s="27" t="s">
        <v>64</v>
      </c>
      <c r="C27" s="64" t="str">
        <f>'Sheet_2 Inputs &amp; Outputs (t)'!C66</f>
        <v>Ferrous Metal</v>
      </c>
      <c r="D27" s="69"/>
      <c r="E27" s="73">
        <v>0</v>
      </c>
      <c r="F27" s="76" t="s">
        <v>72</v>
      </c>
      <c r="G27" s="88">
        <f t="shared" si="7"/>
        <v>0</v>
      </c>
      <c r="H27" s="87">
        <f>'Sheet_2 Inputs &amp; Outputs (t)'!G66*$E27</f>
        <v>0</v>
      </c>
      <c r="I27" s="87">
        <f>'Sheet_2 Inputs &amp; Outputs (t)'!H66*($E27*((1+Inflation_rate)^I$2))</f>
        <v>0</v>
      </c>
      <c r="J27" s="87">
        <f>'Sheet_2 Inputs &amp; Outputs (t)'!I66*($E27*((1+Inflation_rate)^J$2))</f>
        <v>0</v>
      </c>
      <c r="K27" s="87">
        <f>'Sheet_2 Inputs &amp; Outputs (t)'!J66*($E27*((1+Inflation_rate)^K$2))</f>
        <v>0</v>
      </c>
      <c r="L27" s="87">
        <f>'Sheet_2 Inputs &amp; Outputs (t)'!K66*($E27*((1+Inflation_rate)^L$2))</f>
        <v>0</v>
      </c>
      <c r="M27" s="87">
        <f>'Sheet_2 Inputs &amp; Outputs (t)'!L66*($E27*((1+Inflation_rate)^M$2))</f>
        <v>0</v>
      </c>
      <c r="N27" s="87">
        <f>'Sheet_2 Inputs &amp; Outputs (t)'!M66*($E27*((1+Inflation_rate)^N$2))</f>
        <v>0</v>
      </c>
      <c r="O27" s="87">
        <f>'Sheet_2 Inputs &amp; Outputs (t)'!N66*($E27*((1+Inflation_rate)^O$2))</f>
        <v>0</v>
      </c>
      <c r="P27" s="87">
        <f>'Sheet_2 Inputs &amp; Outputs (t)'!O66*($E27*((1+Inflation_rate)^P$2))</f>
        <v>0</v>
      </c>
      <c r="Q27" s="87">
        <f>'Sheet_2 Inputs &amp; Outputs (t)'!P66*($E27*((1+Inflation_rate)^Q$2))</f>
        <v>0</v>
      </c>
      <c r="R27" s="87">
        <f>'Sheet_2 Inputs &amp; Outputs (t)'!Q66*($E27*((1+Inflation_rate)^R$2))</f>
        <v>0</v>
      </c>
      <c r="S27" s="87">
        <f>'Sheet_2 Inputs &amp; Outputs (t)'!R66*($E27*((1+Inflation_rate)^S$2))</f>
        <v>0</v>
      </c>
      <c r="T27" s="87">
        <f>'Sheet_2 Inputs &amp; Outputs (t)'!S66*($E27*((1+Inflation_rate)^T$2))</f>
        <v>0</v>
      </c>
      <c r="U27" s="87">
        <f>'Sheet_2 Inputs &amp; Outputs (t)'!T66*($E27*((1+Inflation_rate)^U$2))</f>
        <v>0</v>
      </c>
      <c r="V27" s="87">
        <f>'Sheet_2 Inputs &amp; Outputs (t)'!U66*($E27*((1+Inflation_rate)^V$2))</f>
        <v>0</v>
      </c>
      <c r="W27" s="87">
        <f>'Sheet_2 Inputs &amp; Outputs (t)'!V66*($E27*((1+Inflation_rate)^W$2))</f>
        <v>0</v>
      </c>
      <c r="X27" s="87">
        <f>'Sheet_2 Inputs &amp; Outputs (t)'!W66*($E27*((1+Inflation_rate)^X$2))</f>
        <v>0</v>
      </c>
      <c r="Y27" s="87">
        <f>'Sheet_2 Inputs &amp; Outputs (t)'!X66*($E27*((1+Inflation_rate)^Y$2))</f>
        <v>0</v>
      </c>
      <c r="Z27" s="87">
        <f>'Sheet_2 Inputs &amp; Outputs (t)'!Y66*($E27*((1+Inflation_rate)^Z$2))</f>
        <v>0</v>
      </c>
      <c r="AA27" s="87">
        <f>'Sheet_2 Inputs &amp; Outputs (t)'!Z66*($E27*((1+Inflation_rate)^AA$2))</f>
        <v>0</v>
      </c>
      <c r="AB27" s="87">
        <f>'Sheet_2 Inputs &amp; Outputs (t)'!AA66*($E27*((1+Inflation_rate)^AB$2))</f>
        <v>0</v>
      </c>
      <c r="AC27" s="87">
        <f>'Sheet_2 Inputs &amp; Outputs (t)'!AB66*($E27*((1+Inflation_rate)^AC$2))</f>
        <v>0</v>
      </c>
      <c r="AD27" s="87">
        <f>'Sheet_2 Inputs &amp; Outputs (t)'!AC66*($E27*((1+Inflation_rate)^AD$2))</f>
        <v>0</v>
      </c>
      <c r="AE27" s="87">
        <f>'Sheet_2 Inputs &amp; Outputs (t)'!AD66*($E27*((1+Inflation_rate)^AE$2))</f>
        <v>0</v>
      </c>
      <c r="AF27" s="87">
        <f>'Sheet_2 Inputs &amp; Outputs (t)'!AE66*($E27*((1+Inflation_rate)^AF$2))</f>
        <v>0</v>
      </c>
      <c r="AG27" s="87">
        <f>'Sheet_2 Inputs &amp; Outputs (t)'!AF66*($E27*((1+Inflation_rate)^AG$2))</f>
        <v>0</v>
      </c>
      <c r="AH27" s="87">
        <f>'Sheet_2 Inputs &amp; Outputs (t)'!AG66*($E27*((1+Inflation_rate)^AH$2))</f>
        <v>0</v>
      </c>
      <c r="AI27" s="87">
        <f>'Sheet_2 Inputs &amp; Outputs (t)'!AH66*($E27*((1+Inflation_rate)^AI$2))</f>
        <v>0</v>
      </c>
      <c r="AJ27" s="87">
        <f>'Sheet_2 Inputs &amp; Outputs (t)'!AI66*($E27*((1+Inflation_rate)^AJ$2))</f>
        <v>0</v>
      </c>
      <c r="AK27" s="87">
        <f>'Sheet_2 Inputs &amp; Outputs (t)'!AJ66*($E27*((1+Inflation_rate)^AK$2))</f>
        <v>0</v>
      </c>
      <c r="AL27" s="87">
        <f>'Sheet_2 Inputs &amp; Outputs (t)'!AK66*($E27*((1+Inflation_rate)^AL$2))</f>
        <v>0</v>
      </c>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row>
    <row r="28" spans="1:64" s="2" customFormat="1" x14ac:dyDescent="0.2">
      <c r="A28" s="119">
        <f t="shared" si="5"/>
        <v>17.070000000000011</v>
      </c>
      <c r="B28" s="27" t="s">
        <v>65</v>
      </c>
      <c r="C28" s="64" t="str">
        <f>'Sheet_2 Inputs &amp; Outputs (t)'!C67</f>
        <v>Compost - High Grade</v>
      </c>
      <c r="D28" s="69"/>
      <c r="E28" s="73">
        <v>0</v>
      </c>
      <c r="F28" s="76" t="s">
        <v>72</v>
      </c>
      <c r="G28" s="88">
        <f t="shared" si="7"/>
        <v>0</v>
      </c>
      <c r="H28" s="87">
        <f>'Sheet_2 Inputs &amp; Outputs (t)'!G67*$E28</f>
        <v>0</v>
      </c>
      <c r="I28" s="87">
        <f>'Sheet_2 Inputs &amp; Outputs (t)'!H67*($E28*((1+Inflation_rate)^I$2))</f>
        <v>0</v>
      </c>
      <c r="J28" s="87">
        <f>'Sheet_2 Inputs &amp; Outputs (t)'!I67*($E28*((1+Inflation_rate)^J$2))</f>
        <v>0</v>
      </c>
      <c r="K28" s="87">
        <f>'Sheet_2 Inputs &amp; Outputs (t)'!J67*($E28*((1+Inflation_rate)^K$2))</f>
        <v>0</v>
      </c>
      <c r="L28" s="87">
        <f>'Sheet_2 Inputs &amp; Outputs (t)'!K67*($E28*((1+Inflation_rate)^L$2))</f>
        <v>0</v>
      </c>
      <c r="M28" s="87">
        <f>'Sheet_2 Inputs &amp; Outputs (t)'!L67*($E28*((1+Inflation_rate)^M$2))</f>
        <v>0</v>
      </c>
      <c r="N28" s="87">
        <f>'Sheet_2 Inputs &amp; Outputs (t)'!M67*($E28*((1+Inflation_rate)^N$2))</f>
        <v>0</v>
      </c>
      <c r="O28" s="87">
        <f>'Sheet_2 Inputs &amp; Outputs (t)'!N67*($E28*((1+Inflation_rate)^O$2))</f>
        <v>0</v>
      </c>
      <c r="P28" s="87">
        <f>'Sheet_2 Inputs &amp; Outputs (t)'!O67*($E28*((1+Inflation_rate)^P$2))</f>
        <v>0</v>
      </c>
      <c r="Q28" s="87">
        <f>'Sheet_2 Inputs &amp; Outputs (t)'!P67*($E28*((1+Inflation_rate)^Q$2))</f>
        <v>0</v>
      </c>
      <c r="R28" s="87">
        <f>'Sheet_2 Inputs &amp; Outputs (t)'!Q67*($E28*((1+Inflation_rate)^R$2))</f>
        <v>0</v>
      </c>
      <c r="S28" s="87">
        <f>'Sheet_2 Inputs &amp; Outputs (t)'!R67*($E28*((1+Inflation_rate)^S$2))</f>
        <v>0</v>
      </c>
      <c r="T28" s="87">
        <f>'Sheet_2 Inputs &amp; Outputs (t)'!S67*($E28*((1+Inflation_rate)^T$2))</f>
        <v>0</v>
      </c>
      <c r="U28" s="87">
        <f>'Sheet_2 Inputs &amp; Outputs (t)'!T67*($E28*((1+Inflation_rate)^U$2))</f>
        <v>0</v>
      </c>
      <c r="V28" s="87">
        <f>'Sheet_2 Inputs &amp; Outputs (t)'!U67*($E28*((1+Inflation_rate)^V$2))</f>
        <v>0</v>
      </c>
      <c r="W28" s="87">
        <f>'Sheet_2 Inputs &amp; Outputs (t)'!V67*($E28*((1+Inflation_rate)^W$2))</f>
        <v>0</v>
      </c>
      <c r="X28" s="87">
        <f>'Sheet_2 Inputs &amp; Outputs (t)'!W67*($E28*((1+Inflation_rate)^X$2))</f>
        <v>0</v>
      </c>
      <c r="Y28" s="87">
        <f>'Sheet_2 Inputs &amp; Outputs (t)'!X67*($E28*((1+Inflation_rate)^Y$2))</f>
        <v>0</v>
      </c>
      <c r="Z28" s="87">
        <f>'Sheet_2 Inputs &amp; Outputs (t)'!Y67*($E28*((1+Inflation_rate)^Z$2))</f>
        <v>0</v>
      </c>
      <c r="AA28" s="87">
        <f>'Sheet_2 Inputs &amp; Outputs (t)'!Z67*($E28*((1+Inflation_rate)^AA$2))</f>
        <v>0</v>
      </c>
      <c r="AB28" s="87">
        <f>'Sheet_2 Inputs &amp; Outputs (t)'!AA67*($E28*((1+Inflation_rate)^AB$2))</f>
        <v>0</v>
      </c>
      <c r="AC28" s="87">
        <f>'Sheet_2 Inputs &amp; Outputs (t)'!AB67*($E28*((1+Inflation_rate)^AC$2))</f>
        <v>0</v>
      </c>
      <c r="AD28" s="87">
        <f>'Sheet_2 Inputs &amp; Outputs (t)'!AC67*($E28*((1+Inflation_rate)^AD$2))</f>
        <v>0</v>
      </c>
      <c r="AE28" s="87">
        <f>'Sheet_2 Inputs &amp; Outputs (t)'!AD67*($E28*((1+Inflation_rate)^AE$2))</f>
        <v>0</v>
      </c>
      <c r="AF28" s="87">
        <f>'Sheet_2 Inputs &amp; Outputs (t)'!AE67*($E28*((1+Inflation_rate)^AF$2))</f>
        <v>0</v>
      </c>
      <c r="AG28" s="87">
        <f>'Sheet_2 Inputs &amp; Outputs (t)'!AF67*($E28*((1+Inflation_rate)^AG$2))</f>
        <v>0</v>
      </c>
      <c r="AH28" s="87">
        <f>'Sheet_2 Inputs &amp; Outputs (t)'!AG67*($E28*((1+Inflation_rate)^AH$2))</f>
        <v>0</v>
      </c>
      <c r="AI28" s="87">
        <f>'Sheet_2 Inputs &amp; Outputs (t)'!AH67*($E28*((1+Inflation_rate)^AI$2))</f>
        <v>0</v>
      </c>
      <c r="AJ28" s="87">
        <f>'Sheet_2 Inputs &amp; Outputs (t)'!AI67*($E28*((1+Inflation_rate)^AJ$2))</f>
        <v>0</v>
      </c>
      <c r="AK28" s="87">
        <f>'Sheet_2 Inputs &amp; Outputs (t)'!AJ67*($E28*((1+Inflation_rate)^AK$2))</f>
        <v>0</v>
      </c>
      <c r="AL28" s="87">
        <f>'Sheet_2 Inputs &amp; Outputs (t)'!AK67*($E28*((1+Inflation_rate)^AL$2))</f>
        <v>0</v>
      </c>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row>
    <row r="29" spans="1:64" s="2" customFormat="1" x14ac:dyDescent="0.2">
      <c r="A29" s="119">
        <f t="shared" si="5"/>
        <v>17.080000000000013</v>
      </c>
      <c r="B29" s="27" t="s">
        <v>66</v>
      </c>
      <c r="C29" s="64" t="str">
        <f>'Sheet_2 Inputs &amp; Outputs (t)'!C68</f>
        <v>Compost - Low Grade</v>
      </c>
      <c r="D29" s="69"/>
      <c r="E29" s="73">
        <v>0</v>
      </c>
      <c r="F29" s="76" t="s">
        <v>72</v>
      </c>
      <c r="G29" s="88">
        <f t="shared" si="6"/>
        <v>0</v>
      </c>
      <c r="H29" s="87">
        <f>'Sheet_2 Inputs &amp; Outputs (t)'!G68*$E29</f>
        <v>0</v>
      </c>
      <c r="I29" s="87">
        <f>'Sheet_2 Inputs &amp; Outputs (t)'!H68*($E29*((1+Inflation_rate)^I$2))</f>
        <v>0</v>
      </c>
      <c r="J29" s="87">
        <f>'Sheet_2 Inputs &amp; Outputs (t)'!I68*($E29*((1+Inflation_rate)^J$2))</f>
        <v>0</v>
      </c>
      <c r="K29" s="87">
        <f>'Sheet_2 Inputs &amp; Outputs (t)'!J68*($E29*((1+Inflation_rate)^K$2))</f>
        <v>0</v>
      </c>
      <c r="L29" s="87">
        <f>'Sheet_2 Inputs &amp; Outputs (t)'!K68*($E29*((1+Inflation_rate)^L$2))</f>
        <v>0</v>
      </c>
      <c r="M29" s="87">
        <f>'Sheet_2 Inputs &amp; Outputs (t)'!L68*($E29*((1+Inflation_rate)^M$2))</f>
        <v>0</v>
      </c>
      <c r="N29" s="87">
        <f>'Sheet_2 Inputs &amp; Outputs (t)'!M68*($E29*((1+Inflation_rate)^N$2))</f>
        <v>0</v>
      </c>
      <c r="O29" s="87">
        <f>'Sheet_2 Inputs &amp; Outputs (t)'!N68*($E29*((1+Inflation_rate)^O$2))</f>
        <v>0</v>
      </c>
      <c r="P29" s="87">
        <f>'Sheet_2 Inputs &amp; Outputs (t)'!O68*($E29*((1+Inflation_rate)^P$2))</f>
        <v>0</v>
      </c>
      <c r="Q29" s="87">
        <f>'Sheet_2 Inputs &amp; Outputs (t)'!P68*($E29*((1+Inflation_rate)^Q$2))</f>
        <v>0</v>
      </c>
      <c r="R29" s="87">
        <f>'Sheet_2 Inputs &amp; Outputs (t)'!Q68*($E29*((1+Inflation_rate)^R$2))</f>
        <v>0</v>
      </c>
      <c r="S29" s="87">
        <f>'Sheet_2 Inputs &amp; Outputs (t)'!R68*($E29*((1+Inflation_rate)^S$2))</f>
        <v>0</v>
      </c>
      <c r="T29" s="87">
        <f>'Sheet_2 Inputs &amp; Outputs (t)'!S68*($E29*((1+Inflation_rate)^T$2))</f>
        <v>0</v>
      </c>
      <c r="U29" s="87">
        <f>'Sheet_2 Inputs &amp; Outputs (t)'!T68*($E29*((1+Inflation_rate)^U$2))</f>
        <v>0</v>
      </c>
      <c r="V29" s="87">
        <f>'Sheet_2 Inputs &amp; Outputs (t)'!U68*($E29*((1+Inflation_rate)^V$2))</f>
        <v>0</v>
      </c>
      <c r="W29" s="87">
        <f>'Sheet_2 Inputs &amp; Outputs (t)'!V68*($E29*((1+Inflation_rate)^W$2))</f>
        <v>0</v>
      </c>
      <c r="X29" s="87">
        <f>'Sheet_2 Inputs &amp; Outputs (t)'!W68*($E29*((1+Inflation_rate)^X$2))</f>
        <v>0</v>
      </c>
      <c r="Y29" s="87">
        <f>'Sheet_2 Inputs &amp; Outputs (t)'!X68*($E29*((1+Inflation_rate)^Y$2))</f>
        <v>0</v>
      </c>
      <c r="Z29" s="87">
        <f>'Sheet_2 Inputs &amp; Outputs (t)'!Y68*($E29*((1+Inflation_rate)^Z$2))</f>
        <v>0</v>
      </c>
      <c r="AA29" s="87">
        <f>'Sheet_2 Inputs &amp; Outputs (t)'!Z68*($E29*((1+Inflation_rate)^AA$2))</f>
        <v>0</v>
      </c>
      <c r="AB29" s="87">
        <f>'Sheet_2 Inputs &amp; Outputs (t)'!AA68*($E29*((1+Inflation_rate)^AB$2))</f>
        <v>0</v>
      </c>
      <c r="AC29" s="87">
        <f>'Sheet_2 Inputs &amp; Outputs (t)'!AB68*($E29*((1+Inflation_rate)^AC$2))</f>
        <v>0</v>
      </c>
      <c r="AD29" s="87">
        <f>'Sheet_2 Inputs &amp; Outputs (t)'!AC68*($E29*((1+Inflation_rate)^AD$2))</f>
        <v>0</v>
      </c>
      <c r="AE29" s="87">
        <f>'Sheet_2 Inputs &amp; Outputs (t)'!AD68*($E29*((1+Inflation_rate)^AE$2))</f>
        <v>0</v>
      </c>
      <c r="AF29" s="87">
        <f>'Sheet_2 Inputs &amp; Outputs (t)'!AE68*($E29*((1+Inflation_rate)^AF$2))</f>
        <v>0</v>
      </c>
      <c r="AG29" s="87">
        <f>'Sheet_2 Inputs &amp; Outputs (t)'!AF68*($E29*((1+Inflation_rate)^AG$2))</f>
        <v>0</v>
      </c>
      <c r="AH29" s="87">
        <f>'Sheet_2 Inputs &amp; Outputs (t)'!AG68*($E29*((1+Inflation_rate)^AH$2))</f>
        <v>0</v>
      </c>
      <c r="AI29" s="87">
        <f>'Sheet_2 Inputs &amp; Outputs (t)'!AH68*($E29*((1+Inflation_rate)^AI$2))</f>
        <v>0</v>
      </c>
      <c r="AJ29" s="87">
        <f>'Sheet_2 Inputs &amp; Outputs (t)'!AI68*($E29*((1+Inflation_rate)^AJ$2))</f>
        <v>0</v>
      </c>
      <c r="AK29" s="87">
        <f>'Sheet_2 Inputs &amp; Outputs (t)'!AJ68*($E29*((1+Inflation_rate)^AK$2))</f>
        <v>0</v>
      </c>
      <c r="AL29" s="87">
        <f>'Sheet_2 Inputs &amp; Outputs (t)'!AK68*($E29*((1+Inflation_rate)^AL$2))</f>
        <v>0</v>
      </c>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row>
    <row r="30" spans="1:64" s="2" customFormat="1" x14ac:dyDescent="0.2">
      <c r="A30" s="119">
        <f t="shared" si="5"/>
        <v>17.090000000000014</v>
      </c>
      <c r="B30" s="27" t="s">
        <v>67</v>
      </c>
      <c r="C30" s="283" t="str">
        <f>'Sheet_2 Inputs &amp; Outputs (t)'!C69</f>
        <v>PEF - Processed Engineered Fuel</v>
      </c>
      <c r="D30" s="69"/>
      <c r="E30" s="73">
        <v>0</v>
      </c>
      <c r="F30" s="76" t="s">
        <v>72</v>
      </c>
      <c r="G30" s="88">
        <f t="shared" si="6"/>
        <v>0</v>
      </c>
      <c r="H30" s="87">
        <f>'Sheet_2 Inputs &amp; Outputs (t)'!G69*$E30</f>
        <v>0</v>
      </c>
      <c r="I30" s="87">
        <f>'Sheet_2 Inputs &amp; Outputs (t)'!H69*($E30*((1+Inflation_rate)^I$2))</f>
        <v>0</v>
      </c>
      <c r="J30" s="87">
        <f>'Sheet_2 Inputs &amp; Outputs (t)'!I69*($E30*((1+Inflation_rate)^J$2))</f>
        <v>0</v>
      </c>
      <c r="K30" s="87">
        <f>'Sheet_2 Inputs &amp; Outputs (t)'!J69*($E30*((1+Inflation_rate)^K$2))</f>
        <v>0</v>
      </c>
      <c r="L30" s="87">
        <f>'Sheet_2 Inputs &amp; Outputs (t)'!K69*($E30*((1+Inflation_rate)^L$2))</f>
        <v>0</v>
      </c>
      <c r="M30" s="87">
        <f>'Sheet_2 Inputs &amp; Outputs (t)'!L69*($E30*((1+Inflation_rate)^M$2))</f>
        <v>0</v>
      </c>
      <c r="N30" s="87">
        <f>'Sheet_2 Inputs &amp; Outputs (t)'!M69*($E30*((1+Inflation_rate)^N$2))</f>
        <v>0</v>
      </c>
      <c r="O30" s="87">
        <f>'Sheet_2 Inputs &amp; Outputs (t)'!N69*($E30*((1+Inflation_rate)^O$2))</f>
        <v>0</v>
      </c>
      <c r="P30" s="87">
        <f>'Sheet_2 Inputs &amp; Outputs (t)'!O69*($E30*((1+Inflation_rate)^P$2))</f>
        <v>0</v>
      </c>
      <c r="Q30" s="87">
        <f>'Sheet_2 Inputs &amp; Outputs (t)'!P69*($E30*((1+Inflation_rate)^Q$2))</f>
        <v>0</v>
      </c>
      <c r="R30" s="87">
        <f>'Sheet_2 Inputs &amp; Outputs (t)'!Q69*($E30*((1+Inflation_rate)^R$2))</f>
        <v>0</v>
      </c>
      <c r="S30" s="87">
        <f>'Sheet_2 Inputs &amp; Outputs (t)'!R69*($E30*((1+Inflation_rate)^S$2))</f>
        <v>0</v>
      </c>
      <c r="T30" s="87">
        <f>'Sheet_2 Inputs &amp; Outputs (t)'!S69*($E30*((1+Inflation_rate)^T$2))</f>
        <v>0</v>
      </c>
      <c r="U30" s="87">
        <f>'Sheet_2 Inputs &amp; Outputs (t)'!T69*($E30*((1+Inflation_rate)^U$2))</f>
        <v>0</v>
      </c>
      <c r="V30" s="87">
        <f>'Sheet_2 Inputs &amp; Outputs (t)'!U69*($E30*((1+Inflation_rate)^V$2))</f>
        <v>0</v>
      </c>
      <c r="W30" s="87">
        <f>'Sheet_2 Inputs &amp; Outputs (t)'!V69*($E30*((1+Inflation_rate)^W$2))</f>
        <v>0</v>
      </c>
      <c r="X30" s="87">
        <f>'Sheet_2 Inputs &amp; Outputs (t)'!W69*($E30*((1+Inflation_rate)^X$2))</f>
        <v>0</v>
      </c>
      <c r="Y30" s="87">
        <f>'Sheet_2 Inputs &amp; Outputs (t)'!X69*($E30*((1+Inflation_rate)^Y$2))</f>
        <v>0</v>
      </c>
      <c r="Z30" s="87">
        <f>'Sheet_2 Inputs &amp; Outputs (t)'!Y69*($E30*((1+Inflation_rate)^Z$2))</f>
        <v>0</v>
      </c>
      <c r="AA30" s="87">
        <f>'Sheet_2 Inputs &amp; Outputs (t)'!Z69*($E30*((1+Inflation_rate)^AA$2))</f>
        <v>0</v>
      </c>
      <c r="AB30" s="87">
        <f>'Sheet_2 Inputs &amp; Outputs (t)'!AA69*($E30*((1+Inflation_rate)^AB$2))</f>
        <v>0</v>
      </c>
      <c r="AC30" s="87">
        <f>'Sheet_2 Inputs &amp; Outputs (t)'!AB69*($E30*((1+Inflation_rate)^AC$2))</f>
        <v>0</v>
      </c>
      <c r="AD30" s="87">
        <f>'Sheet_2 Inputs &amp; Outputs (t)'!AC69*($E30*((1+Inflation_rate)^AD$2))</f>
        <v>0</v>
      </c>
      <c r="AE30" s="87">
        <f>'Sheet_2 Inputs &amp; Outputs (t)'!AD69*($E30*((1+Inflation_rate)^AE$2))</f>
        <v>0</v>
      </c>
      <c r="AF30" s="87">
        <f>'Sheet_2 Inputs &amp; Outputs (t)'!AE69*($E30*((1+Inflation_rate)^AF$2))</f>
        <v>0</v>
      </c>
      <c r="AG30" s="87">
        <f>'Sheet_2 Inputs &amp; Outputs (t)'!AF69*($E30*((1+Inflation_rate)^AG$2))</f>
        <v>0</v>
      </c>
      <c r="AH30" s="87">
        <f>'Sheet_2 Inputs &amp; Outputs (t)'!AG69*($E30*((1+Inflation_rate)^AH$2))</f>
        <v>0</v>
      </c>
      <c r="AI30" s="87">
        <f>'Sheet_2 Inputs &amp; Outputs (t)'!AH69*($E30*((1+Inflation_rate)^AI$2))</f>
        <v>0</v>
      </c>
      <c r="AJ30" s="87">
        <f>'Sheet_2 Inputs &amp; Outputs (t)'!AI69*($E30*((1+Inflation_rate)^AJ$2))</f>
        <v>0</v>
      </c>
      <c r="AK30" s="87">
        <f>'Sheet_2 Inputs &amp; Outputs (t)'!AJ69*($E30*((1+Inflation_rate)^AK$2))</f>
        <v>0</v>
      </c>
      <c r="AL30" s="87">
        <f>'Sheet_2 Inputs &amp; Outputs (t)'!AK69*($E30*((1+Inflation_rate)^AL$2))</f>
        <v>0</v>
      </c>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row>
    <row r="31" spans="1:64" s="280" customFormat="1" x14ac:dyDescent="0.2">
      <c r="A31" s="292">
        <f>A30+0.01</f>
        <v>17.100000000000016</v>
      </c>
      <c r="B31" s="281" t="s">
        <v>68</v>
      </c>
      <c r="C31" s="283" t="str">
        <f>'Sheet_2 Inputs &amp; Outputs (t)'!C70</f>
        <v>Reused equipment</v>
      </c>
      <c r="D31" s="252"/>
      <c r="E31" s="285">
        <v>0</v>
      </c>
      <c r="F31" s="287" t="s">
        <v>72</v>
      </c>
      <c r="G31" s="288">
        <f t="shared" ref="G31:G34" si="8">SUM(H31:AL31)</f>
        <v>0</v>
      </c>
      <c r="H31" s="87">
        <f>'Sheet_2 Inputs &amp; Outputs (t)'!G70*$E31</f>
        <v>0</v>
      </c>
      <c r="I31" s="87">
        <f>'Sheet_2 Inputs &amp; Outputs (t)'!H70*($E31*((1+Inflation_rate)^I$2))</f>
        <v>0</v>
      </c>
      <c r="J31" s="87">
        <f>'Sheet_2 Inputs &amp; Outputs (t)'!I70*($E31*((1+Inflation_rate)^J$2))</f>
        <v>0</v>
      </c>
      <c r="K31" s="87">
        <f>'Sheet_2 Inputs &amp; Outputs (t)'!J70*($E31*((1+Inflation_rate)^K$2))</f>
        <v>0</v>
      </c>
      <c r="L31" s="87">
        <f>'Sheet_2 Inputs &amp; Outputs (t)'!K70*($E31*((1+Inflation_rate)^L$2))</f>
        <v>0</v>
      </c>
      <c r="M31" s="87">
        <f>'Sheet_2 Inputs &amp; Outputs (t)'!L70*($E31*((1+Inflation_rate)^M$2))</f>
        <v>0</v>
      </c>
      <c r="N31" s="87">
        <f>'Sheet_2 Inputs &amp; Outputs (t)'!M70*($E31*((1+Inflation_rate)^N$2))</f>
        <v>0</v>
      </c>
      <c r="O31" s="87">
        <f>'Sheet_2 Inputs &amp; Outputs (t)'!N70*($E31*((1+Inflation_rate)^O$2))</f>
        <v>0</v>
      </c>
      <c r="P31" s="87">
        <f>'Sheet_2 Inputs &amp; Outputs (t)'!O70*($E31*((1+Inflation_rate)^P$2))</f>
        <v>0</v>
      </c>
      <c r="Q31" s="87">
        <f>'Sheet_2 Inputs &amp; Outputs (t)'!P70*($E31*((1+Inflation_rate)^Q$2))</f>
        <v>0</v>
      </c>
      <c r="R31" s="87">
        <f>'Sheet_2 Inputs &amp; Outputs (t)'!Q70*($E31*((1+Inflation_rate)^R$2))</f>
        <v>0</v>
      </c>
      <c r="S31" s="87">
        <f>'Sheet_2 Inputs &amp; Outputs (t)'!R70*($E31*((1+Inflation_rate)^S$2))</f>
        <v>0</v>
      </c>
      <c r="T31" s="87">
        <f>'Sheet_2 Inputs &amp; Outputs (t)'!S70*($E31*((1+Inflation_rate)^T$2))</f>
        <v>0</v>
      </c>
      <c r="U31" s="87">
        <f>'Sheet_2 Inputs &amp; Outputs (t)'!T70*($E31*((1+Inflation_rate)^U$2))</f>
        <v>0</v>
      </c>
      <c r="V31" s="87">
        <f>'Sheet_2 Inputs &amp; Outputs (t)'!U70*($E31*((1+Inflation_rate)^V$2))</f>
        <v>0</v>
      </c>
      <c r="W31" s="87">
        <f>'Sheet_2 Inputs &amp; Outputs (t)'!V70*($E31*((1+Inflation_rate)^W$2))</f>
        <v>0</v>
      </c>
      <c r="X31" s="87">
        <f>'Sheet_2 Inputs &amp; Outputs (t)'!W70*($E31*((1+Inflation_rate)^X$2))</f>
        <v>0</v>
      </c>
      <c r="Y31" s="87">
        <f>'Sheet_2 Inputs &amp; Outputs (t)'!X70*($E31*((1+Inflation_rate)^Y$2))</f>
        <v>0</v>
      </c>
      <c r="Z31" s="87">
        <f>'Sheet_2 Inputs &amp; Outputs (t)'!Y70*($E31*((1+Inflation_rate)^Z$2))</f>
        <v>0</v>
      </c>
      <c r="AA31" s="87">
        <f>'Sheet_2 Inputs &amp; Outputs (t)'!Z70*($E31*((1+Inflation_rate)^AA$2))</f>
        <v>0</v>
      </c>
      <c r="AB31" s="87">
        <f>'Sheet_2 Inputs &amp; Outputs (t)'!AA70*($E31*((1+Inflation_rate)^AB$2))</f>
        <v>0</v>
      </c>
      <c r="AC31" s="87">
        <f>'Sheet_2 Inputs &amp; Outputs (t)'!AB70*($E31*((1+Inflation_rate)^AC$2))</f>
        <v>0</v>
      </c>
      <c r="AD31" s="87">
        <f>'Sheet_2 Inputs &amp; Outputs (t)'!AC70*($E31*((1+Inflation_rate)^AD$2))</f>
        <v>0</v>
      </c>
      <c r="AE31" s="87">
        <f>'Sheet_2 Inputs &amp; Outputs (t)'!AD70*($E31*((1+Inflation_rate)^AE$2))</f>
        <v>0</v>
      </c>
      <c r="AF31" s="87">
        <f>'Sheet_2 Inputs &amp; Outputs (t)'!AE70*($E31*((1+Inflation_rate)^AF$2))</f>
        <v>0</v>
      </c>
      <c r="AG31" s="87">
        <f>'Sheet_2 Inputs &amp; Outputs (t)'!AF70*($E31*((1+Inflation_rate)^AG$2))</f>
        <v>0</v>
      </c>
      <c r="AH31" s="87">
        <f>'Sheet_2 Inputs &amp; Outputs (t)'!AG70*($E31*((1+Inflation_rate)^AH$2))</f>
        <v>0</v>
      </c>
      <c r="AI31" s="87">
        <f>'Sheet_2 Inputs &amp; Outputs (t)'!AH70*($E31*((1+Inflation_rate)^AI$2))</f>
        <v>0</v>
      </c>
      <c r="AJ31" s="87">
        <f>'Sheet_2 Inputs &amp; Outputs (t)'!AI70*($E31*((1+Inflation_rate)^AJ$2))</f>
        <v>0</v>
      </c>
      <c r="AK31" s="87">
        <f>'Sheet_2 Inputs &amp; Outputs (t)'!AJ70*($E31*((1+Inflation_rate)^AK$2))</f>
        <v>0</v>
      </c>
      <c r="AL31" s="87">
        <f>'Sheet_2 Inputs &amp; Outputs (t)'!AK70*($E31*((1+Inflation_rate)^AL$2))</f>
        <v>0</v>
      </c>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row>
    <row r="32" spans="1:64" s="280" customFormat="1" x14ac:dyDescent="0.2">
      <c r="A32" s="292">
        <f t="shared" si="5"/>
        <v>17.110000000000017</v>
      </c>
      <c r="B32" s="281" t="s">
        <v>183</v>
      </c>
      <c r="C32" s="283" t="str">
        <f>'Sheet_2 Inputs &amp; Outputs (t)'!C71</f>
        <v>other</v>
      </c>
      <c r="D32" s="252"/>
      <c r="E32" s="285">
        <v>0</v>
      </c>
      <c r="F32" s="287" t="s">
        <v>72</v>
      </c>
      <c r="G32" s="288">
        <f t="shared" si="8"/>
        <v>0</v>
      </c>
      <c r="H32" s="87">
        <f>'Sheet_2 Inputs &amp; Outputs (t)'!G71*$E32</f>
        <v>0</v>
      </c>
      <c r="I32" s="87">
        <f>'Sheet_2 Inputs &amp; Outputs (t)'!H71*($E32*((1+Inflation_rate)^I$2))</f>
        <v>0</v>
      </c>
      <c r="J32" s="87">
        <f>'Sheet_2 Inputs &amp; Outputs (t)'!I71*($E32*((1+Inflation_rate)^J$2))</f>
        <v>0</v>
      </c>
      <c r="K32" s="87">
        <f>'Sheet_2 Inputs &amp; Outputs (t)'!J71*($E32*((1+Inflation_rate)^K$2))</f>
        <v>0</v>
      </c>
      <c r="L32" s="87">
        <f>'Sheet_2 Inputs &amp; Outputs (t)'!K71*($E32*((1+Inflation_rate)^L$2))</f>
        <v>0</v>
      </c>
      <c r="M32" s="87">
        <f>'Sheet_2 Inputs &amp; Outputs (t)'!L71*($E32*((1+Inflation_rate)^M$2))</f>
        <v>0</v>
      </c>
      <c r="N32" s="87">
        <f>'Sheet_2 Inputs &amp; Outputs (t)'!M71*($E32*((1+Inflation_rate)^N$2))</f>
        <v>0</v>
      </c>
      <c r="O32" s="87">
        <f>'Sheet_2 Inputs &amp; Outputs (t)'!N71*($E32*((1+Inflation_rate)^O$2))</f>
        <v>0</v>
      </c>
      <c r="P32" s="87">
        <f>'Sheet_2 Inputs &amp; Outputs (t)'!O71*($E32*((1+Inflation_rate)^P$2))</f>
        <v>0</v>
      </c>
      <c r="Q32" s="87">
        <f>'Sheet_2 Inputs &amp; Outputs (t)'!P71*($E32*((1+Inflation_rate)^Q$2))</f>
        <v>0</v>
      </c>
      <c r="R32" s="87">
        <f>'Sheet_2 Inputs &amp; Outputs (t)'!Q71*($E32*((1+Inflation_rate)^R$2))</f>
        <v>0</v>
      </c>
      <c r="S32" s="87">
        <f>'Sheet_2 Inputs &amp; Outputs (t)'!R71*($E32*((1+Inflation_rate)^S$2))</f>
        <v>0</v>
      </c>
      <c r="T32" s="87">
        <f>'Sheet_2 Inputs &amp; Outputs (t)'!S71*($E32*((1+Inflation_rate)^T$2))</f>
        <v>0</v>
      </c>
      <c r="U32" s="87">
        <f>'Sheet_2 Inputs &amp; Outputs (t)'!T71*($E32*((1+Inflation_rate)^U$2))</f>
        <v>0</v>
      </c>
      <c r="V32" s="87">
        <f>'Sheet_2 Inputs &amp; Outputs (t)'!U71*($E32*((1+Inflation_rate)^V$2))</f>
        <v>0</v>
      </c>
      <c r="W32" s="87">
        <f>'Sheet_2 Inputs &amp; Outputs (t)'!V71*($E32*((1+Inflation_rate)^W$2))</f>
        <v>0</v>
      </c>
      <c r="X32" s="87">
        <f>'Sheet_2 Inputs &amp; Outputs (t)'!W71*($E32*((1+Inflation_rate)^X$2))</f>
        <v>0</v>
      </c>
      <c r="Y32" s="87">
        <f>'Sheet_2 Inputs &amp; Outputs (t)'!X71*($E32*((1+Inflation_rate)^Y$2))</f>
        <v>0</v>
      </c>
      <c r="Z32" s="87">
        <f>'Sheet_2 Inputs &amp; Outputs (t)'!Y71*($E32*((1+Inflation_rate)^Z$2))</f>
        <v>0</v>
      </c>
      <c r="AA32" s="87">
        <f>'Sheet_2 Inputs &amp; Outputs (t)'!Z71*($E32*((1+Inflation_rate)^AA$2))</f>
        <v>0</v>
      </c>
      <c r="AB32" s="87">
        <f>'Sheet_2 Inputs &amp; Outputs (t)'!AA71*($E32*((1+Inflation_rate)^AB$2))</f>
        <v>0</v>
      </c>
      <c r="AC32" s="87">
        <f>'Sheet_2 Inputs &amp; Outputs (t)'!AB71*($E32*((1+Inflation_rate)^AC$2))</f>
        <v>0</v>
      </c>
      <c r="AD32" s="87">
        <f>'Sheet_2 Inputs &amp; Outputs (t)'!AC71*($E32*((1+Inflation_rate)^AD$2))</f>
        <v>0</v>
      </c>
      <c r="AE32" s="87">
        <f>'Sheet_2 Inputs &amp; Outputs (t)'!AD71*($E32*((1+Inflation_rate)^AE$2))</f>
        <v>0</v>
      </c>
      <c r="AF32" s="87">
        <f>'Sheet_2 Inputs &amp; Outputs (t)'!AE71*($E32*((1+Inflation_rate)^AF$2))</f>
        <v>0</v>
      </c>
      <c r="AG32" s="87">
        <f>'Sheet_2 Inputs &amp; Outputs (t)'!AF71*($E32*((1+Inflation_rate)^AG$2))</f>
        <v>0</v>
      </c>
      <c r="AH32" s="87">
        <f>'Sheet_2 Inputs &amp; Outputs (t)'!AG71*($E32*((1+Inflation_rate)^AH$2))</f>
        <v>0</v>
      </c>
      <c r="AI32" s="87">
        <f>'Sheet_2 Inputs &amp; Outputs (t)'!AH71*($E32*((1+Inflation_rate)^AI$2))</f>
        <v>0</v>
      </c>
      <c r="AJ32" s="87">
        <f>'Sheet_2 Inputs &amp; Outputs (t)'!AI71*($E32*((1+Inflation_rate)^AJ$2))</f>
        <v>0</v>
      </c>
      <c r="AK32" s="87">
        <f>'Sheet_2 Inputs &amp; Outputs (t)'!AJ71*($E32*((1+Inflation_rate)^AK$2))</f>
        <v>0</v>
      </c>
      <c r="AL32" s="87">
        <f>'Sheet_2 Inputs &amp; Outputs (t)'!AK71*($E32*((1+Inflation_rate)^AL$2))</f>
        <v>0</v>
      </c>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row>
    <row r="33" spans="1:64" s="280" customFormat="1" x14ac:dyDescent="0.2">
      <c r="A33" s="292">
        <f t="shared" si="5"/>
        <v>17.120000000000019</v>
      </c>
      <c r="B33" s="281" t="s">
        <v>184</v>
      </c>
      <c r="C33" s="283" t="str">
        <f>'Sheet_2 Inputs &amp; Outputs (t)'!C72</f>
        <v>other</v>
      </c>
      <c r="D33" s="252"/>
      <c r="E33" s="285">
        <v>0</v>
      </c>
      <c r="F33" s="287" t="s">
        <v>72</v>
      </c>
      <c r="G33" s="288">
        <f t="shared" si="8"/>
        <v>0</v>
      </c>
      <c r="H33" s="87">
        <f>'Sheet_2 Inputs &amp; Outputs (t)'!G72*$E33</f>
        <v>0</v>
      </c>
      <c r="I33" s="87">
        <f>'Sheet_2 Inputs &amp; Outputs (t)'!H72*($E33*((1+Inflation_rate)^I$2))</f>
        <v>0</v>
      </c>
      <c r="J33" s="87">
        <f>'Sheet_2 Inputs &amp; Outputs (t)'!I72*($E33*((1+Inflation_rate)^J$2))</f>
        <v>0</v>
      </c>
      <c r="K33" s="87">
        <f>'Sheet_2 Inputs &amp; Outputs (t)'!J72*($E33*((1+Inflation_rate)^K$2))</f>
        <v>0</v>
      </c>
      <c r="L33" s="87">
        <f>'Sheet_2 Inputs &amp; Outputs (t)'!K72*($E33*((1+Inflation_rate)^L$2))</f>
        <v>0</v>
      </c>
      <c r="M33" s="87">
        <f>'Sheet_2 Inputs &amp; Outputs (t)'!L72*($E33*((1+Inflation_rate)^M$2))</f>
        <v>0</v>
      </c>
      <c r="N33" s="87">
        <f>'Sheet_2 Inputs &amp; Outputs (t)'!M72*($E33*((1+Inflation_rate)^N$2))</f>
        <v>0</v>
      </c>
      <c r="O33" s="87">
        <f>'Sheet_2 Inputs &amp; Outputs (t)'!N72*($E33*((1+Inflation_rate)^O$2))</f>
        <v>0</v>
      </c>
      <c r="P33" s="87">
        <f>'Sheet_2 Inputs &amp; Outputs (t)'!O72*($E33*((1+Inflation_rate)^P$2))</f>
        <v>0</v>
      </c>
      <c r="Q33" s="87">
        <f>'Sheet_2 Inputs &amp; Outputs (t)'!P72*($E33*((1+Inflation_rate)^Q$2))</f>
        <v>0</v>
      </c>
      <c r="R33" s="87">
        <f>'Sheet_2 Inputs &amp; Outputs (t)'!Q72*($E33*((1+Inflation_rate)^R$2))</f>
        <v>0</v>
      </c>
      <c r="S33" s="87">
        <f>'Sheet_2 Inputs &amp; Outputs (t)'!R72*($E33*((1+Inflation_rate)^S$2))</f>
        <v>0</v>
      </c>
      <c r="T33" s="87">
        <f>'Sheet_2 Inputs &amp; Outputs (t)'!S72*($E33*((1+Inflation_rate)^T$2))</f>
        <v>0</v>
      </c>
      <c r="U33" s="87">
        <f>'Sheet_2 Inputs &amp; Outputs (t)'!T72*($E33*((1+Inflation_rate)^U$2))</f>
        <v>0</v>
      </c>
      <c r="V33" s="87">
        <f>'Sheet_2 Inputs &amp; Outputs (t)'!U72*($E33*((1+Inflation_rate)^V$2))</f>
        <v>0</v>
      </c>
      <c r="W33" s="87">
        <f>'Sheet_2 Inputs &amp; Outputs (t)'!V72*($E33*((1+Inflation_rate)^W$2))</f>
        <v>0</v>
      </c>
      <c r="X33" s="87">
        <f>'Sheet_2 Inputs &amp; Outputs (t)'!W72*($E33*((1+Inflation_rate)^X$2))</f>
        <v>0</v>
      </c>
      <c r="Y33" s="87">
        <f>'Sheet_2 Inputs &amp; Outputs (t)'!X72*($E33*((1+Inflation_rate)^Y$2))</f>
        <v>0</v>
      </c>
      <c r="Z33" s="87">
        <f>'Sheet_2 Inputs &amp; Outputs (t)'!Y72*($E33*((1+Inflation_rate)^Z$2))</f>
        <v>0</v>
      </c>
      <c r="AA33" s="87">
        <f>'Sheet_2 Inputs &amp; Outputs (t)'!Z72*($E33*((1+Inflation_rate)^AA$2))</f>
        <v>0</v>
      </c>
      <c r="AB33" s="87">
        <f>'Sheet_2 Inputs &amp; Outputs (t)'!AA72*($E33*((1+Inflation_rate)^AB$2))</f>
        <v>0</v>
      </c>
      <c r="AC33" s="87">
        <f>'Sheet_2 Inputs &amp; Outputs (t)'!AB72*($E33*((1+Inflation_rate)^AC$2))</f>
        <v>0</v>
      </c>
      <c r="AD33" s="87">
        <f>'Sheet_2 Inputs &amp; Outputs (t)'!AC72*($E33*((1+Inflation_rate)^AD$2))</f>
        <v>0</v>
      </c>
      <c r="AE33" s="87">
        <f>'Sheet_2 Inputs &amp; Outputs (t)'!AD72*($E33*((1+Inflation_rate)^AE$2))</f>
        <v>0</v>
      </c>
      <c r="AF33" s="87">
        <f>'Sheet_2 Inputs &amp; Outputs (t)'!AE72*($E33*((1+Inflation_rate)^AF$2))</f>
        <v>0</v>
      </c>
      <c r="AG33" s="87">
        <f>'Sheet_2 Inputs &amp; Outputs (t)'!AF72*($E33*((1+Inflation_rate)^AG$2))</f>
        <v>0</v>
      </c>
      <c r="AH33" s="87">
        <f>'Sheet_2 Inputs &amp; Outputs (t)'!AG72*($E33*((1+Inflation_rate)^AH$2))</f>
        <v>0</v>
      </c>
      <c r="AI33" s="87">
        <f>'Sheet_2 Inputs &amp; Outputs (t)'!AH72*($E33*((1+Inflation_rate)^AI$2))</f>
        <v>0</v>
      </c>
      <c r="AJ33" s="87">
        <f>'Sheet_2 Inputs &amp; Outputs (t)'!AI72*($E33*((1+Inflation_rate)^AJ$2))</f>
        <v>0</v>
      </c>
      <c r="AK33" s="87">
        <f>'Sheet_2 Inputs &amp; Outputs (t)'!AJ72*($E33*((1+Inflation_rate)^AK$2))</f>
        <v>0</v>
      </c>
      <c r="AL33" s="87">
        <f>'Sheet_2 Inputs &amp; Outputs (t)'!AK72*($E33*((1+Inflation_rate)^AL$2))</f>
        <v>0</v>
      </c>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row>
    <row r="34" spans="1:64" s="280" customFormat="1" x14ac:dyDescent="0.2">
      <c r="A34" s="292">
        <f t="shared" si="5"/>
        <v>17.13000000000002</v>
      </c>
      <c r="B34" s="281" t="s">
        <v>185</v>
      </c>
      <c r="C34" s="283" t="str">
        <f>'Sheet_2 Inputs &amp; Outputs (t)'!C73</f>
        <v>other</v>
      </c>
      <c r="D34" s="252"/>
      <c r="E34" s="285">
        <v>0</v>
      </c>
      <c r="F34" s="287" t="s">
        <v>72</v>
      </c>
      <c r="G34" s="288">
        <f t="shared" si="8"/>
        <v>0</v>
      </c>
      <c r="H34" s="87">
        <f>'Sheet_2 Inputs &amp; Outputs (t)'!G73*$E34</f>
        <v>0</v>
      </c>
      <c r="I34" s="87">
        <f>'Sheet_2 Inputs &amp; Outputs (t)'!H73*($E34*((1+Inflation_rate)^I$2))</f>
        <v>0</v>
      </c>
      <c r="J34" s="87">
        <f>'Sheet_2 Inputs &amp; Outputs (t)'!I73*($E34*((1+Inflation_rate)^J$2))</f>
        <v>0</v>
      </c>
      <c r="K34" s="87">
        <f>'Sheet_2 Inputs &amp; Outputs (t)'!J73*($E34*((1+Inflation_rate)^K$2))</f>
        <v>0</v>
      </c>
      <c r="L34" s="87">
        <f>'Sheet_2 Inputs &amp; Outputs (t)'!K73*($E34*((1+Inflation_rate)^L$2))</f>
        <v>0</v>
      </c>
      <c r="M34" s="87">
        <f>'Sheet_2 Inputs &amp; Outputs (t)'!L73*($E34*((1+Inflation_rate)^M$2))</f>
        <v>0</v>
      </c>
      <c r="N34" s="87">
        <f>'Sheet_2 Inputs &amp; Outputs (t)'!M73*($E34*((1+Inflation_rate)^N$2))</f>
        <v>0</v>
      </c>
      <c r="O34" s="87">
        <f>'Sheet_2 Inputs &amp; Outputs (t)'!N73*($E34*((1+Inflation_rate)^O$2))</f>
        <v>0</v>
      </c>
      <c r="P34" s="87">
        <f>'Sheet_2 Inputs &amp; Outputs (t)'!O73*($E34*((1+Inflation_rate)^P$2))</f>
        <v>0</v>
      </c>
      <c r="Q34" s="87">
        <f>'Sheet_2 Inputs &amp; Outputs (t)'!P73*($E34*((1+Inflation_rate)^Q$2))</f>
        <v>0</v>
      </c>
      <c r="R34" s="87">
        <f>'Sheet_2 Inputs &amp; Outputs (t)'!Q73*($E34*((1+Inflation_rate)^R$2))</f>
        <v>0</v>
      </c>
      <c r="S34" s="87">
        <f>'Sheet_2 Inputs &amp; Outputs (t)'!R73*($E34*((1+Inflation_rate)^S$2))</f>
        <v>0</v>
      </c>
      <c r="T34" s="87">
        <f>'Sheet_2 Inputs &amp; Outputs (t)'!S73*($E34*((1+Inflation_rate)^T$2))</f>
        <v>0</v>
      </c>
      <c r="U34" s="87">
        <f>'Sheet_2 Inputs &amp; Outputs (t)'!T73*($E34*((1+Inflation_rate)^U$2))</f>
        <v>0</v>
      </c>
      <c r="V34" s="87">
        <f>'Sheet_2 Inputs &amp; Outputs (t)'!U73*($E34*((1+Inflation_rate)^V$2))</f>
        <v>0</v>
      </c>
      <c r="W34" s="87">
        <f>'Sheet_2 Inputs &amp; Outputs (t)'!V73*($E34*((1+Inflation_rate)^W$2))</f>
        <v>0</v>
      </c>
      <c r="X34" s="87">
        <f>'Sheet_2 Inputs &amp; Outputs (t)'!W73*($E34*((1+Inflation_rate)^X$2))</f>
        <v>0</v>
      </c>
      <c r="Y34" s="87">
        <f>'Sheet_2 Inputs &amp; Outputs (t)'!X73*($E34*((1+Inflation_rate)^Y$2))</f>
        <v>0</v>
      </c>
      <c r="Z34" s="87">
        <f>'Sheet_2 Inputs &amp; Outputs (t)'!Y73*($E34*((1+Inflation_rate)^Z$2))</f>
        <v>0</v>
      </c>
      <c r="AA34" s="87">
        <f>'Sheet_2 Inputs &amp; Outputs (t)'!Z73*($E34*((1+Inflation_rate)^AA$2))</f>
        <v>0</v>
      </c>
      <c r="AB34" s="87">
        <f>'Sheet_2 Inputs &amp; Outputs (t)'!AA73*($E34*((1+Inflation_rate)^AB$2))</f>
        <v>0</v>
      </c>
      <c r="AC34" s="87">
        <f>'Sheet_2 Inputs &amp; Outputs (t)'!AB73*($E34*((1+Inflation_rate)^AC$2))</f>
        <v>0</v>
      </c>
      <c r="AD34" s="87">
        <f>'Sheet_2 Inputs &amp; Outputs (t)'!AC73*($E34*((1+Inflation_rate)^AD$2))</f>
        <v>0</v>
      </c>
      <c r="AE34" s="87">
        <f>'Sheet_2 Inputs &amp; Outputs (t)'!AD73*($E34*((1+Inflation_rate)^AE$2))</f>
        <v>0</v>
      </c>
      <c r="AF34" s="87">
        <f>'Sheet_2 Inputs &amp; Outputs (t)'!AE73*($E34*((1+Inflation_rate)^AF$2))</f>
        <v>0</v>
      </c>
      <c r="AG34" s="87">
        <f>'Sheet_2 Inputs &amp; Outputs (t)'!AF73*($E34*((1+Inflation_rate)^AG$2))</f>
        <v>0</v>
      </c>
      <c r="AH34" s="87">
        <f>'Sheet_2 Inputs &amp; Outputs (t)'!AG73*($E34*((1+Inflation_rate)^AH$2))</f>
        <v>0</v>
      </c>
      <c r="AI34" s="87">
        <f>'Sheet_2 Inputs &amp; Outputs (t)'!AH73*($E34*((1+Inflation_rate)^AI$2))</f>
        <v>0</v>
      </c>
      <c r="AJ34" s="87">
        <f>'Sheet_2 Inputs &amp; Outputs (t)'!AI73*($E34*((1+Inflation_rate)^AJ$2))</f>
        <v>0</v>
      </c>
      <c r="AK34" s="87">
        <f>'Sheet_2 Inputs &amp; Outputs (t)'!AJ73*($E34*((1+Inflation_rate)^AK$2))</f>
        <v>0</v>
      </c>
      <c r="AL34" s="87">
        <f>'Sheet_2 Inputs &amp; Outputs (t)'!AK73*($E34*((1+Inflation_rate)^AL$2))</f>
        <v>0</v>
      </c>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row>
    <row r="35" spans="1:64" s="2" customFormat="1" ht="13.5" thickBot="1" x14ac:dyDescent="0.25">
      <c r="A35" s="292">
        <f t="shared" si="5"/>
        <v>17.140000000000022</v>
      </c>
      <c r="B35" s="281" t="s">
        <v>186</v>
      </c>
      <c r="C35" s="283" t="str">
        <f>'Sheet_2 Inputs &amp; Outputs (t)'!C74</f>
        <v>other</v>
      </c>
      <c r="D35" s="71"/>
      <c r="E35" s="74">
        <v>0</v>
      </c>
      <c r="F35" s="76" t="s">
        <v>72</v>
      </c>
      <c r="G35" s="88">
        <f t="shared" si="6"/>
        <v>0</v>
      </c>
      <c r="H35" s="87">
        <f>'Sheet_2 Inputs &amp; Outputs (t)'!G70*$E35</f>
        <v>0</v>
      </c>
      <c r="I35" s="87">
        <f>'Sheet_2 Inputs &amp; Outputs (t)'!H70*($E35*((1+Inflation_rate)^I$2))</f>
        <v>0</v>
      </c>
      <c r="J35" s="87">
        <f>'Sheet_2 Inputs &amp; Outputs (t)'!I70*($E35*((1+Inflation_rate)^J$2))</f>
        <v>0</v>
      </c>
      <c r="K35" s="87">
        <f>'Sheet_2 Inputs &amp; Outputs (t)'!J70*($E35*((1+Inflation_rate)^K$2))</f>
        <v>0</v>
      </c>
      <c r="L35" s="87">
        <f>'Sheet_2 Inputs &amp; Outputs (t)'!K70*($E35*((1+Inflation_rate)^L$2))</f>
        <v>0</v>
      </c>
      <c r="M35" s="87">
        <f>'Sheet_2 Inputs &amp; Outputs (t)'!L70*($E35*((1+Inflation_rate)^M$2))</f>
        <v>0</v>
      </c>
      <c r="N35" s="87">
        <f>'Sheet_2 Inputs &amp; Outputs (t)'!M70*($E35*((1+Inflation_rate)^N$2))</f>
        <v>0</v>
      </c>
      <c r="O35" s="87">
        <f>'Sheet_2 Inputs &amp; Outputs (t)'!N70*($E35*((1+Inflation_rate)^O$2))</f>
        <v>0</v>
      </c>
      <c r="P35" s="87">
        <f>'Sheet_2 Inputs &amp; Outputs (t)'!O70*($E35*((1+Inflation_rate)^P$2))</f>
        <v>0</v>
      </c>
      <c r="Q35" s="87">
        <f>'Sheet_2 Inputs &amp; Outputs (t)'!P70*($E35*((1+Inflation_rate)^Q$2))</f>
        <v>0</v>
      </c>
      <c r="R35" s="87">
        <f>'Sheet_2 Inputs &amp; Outputs (t)'!Q70*($E35*((1+Inflation_rate)^R$2))</f>
        <v>0</v>
      </c>
      <c r="S35" s="87">
        <f>'Sheet_2 Inputs &amp; Outputs (t)'!R70*($E35*((1+Inflation_rate)^S$2))</f>
        <v>0</v>
      </c>
      <c r="T35" s="87">
        <f>'Sheet_2 Inputs &amp; Outputs (t)'!S70*($E35*((1+Inflation_rate)^T$2))</f>
        <v>0</v>
      </c>
      <c r="U35" s="87">
        <f>'Sheet_2 Inputs &amp; Outputs (t)'!T70*($E35*((1+Inflation_rate)^U$2))</f>
        <v>0</v>
      </c>
      <c r="V35" s="87">
        <f>'Sheet_2 Inputs &amp; Outputs (t)'!U70*($E35*((1+Inflation_rate)^V$2))</f>
        <v>0</v>
      </c>
      <c r="W35" s="87">
        <f>'Sheet_2 Inputs &amp; Outputs (t)'!V70*($E35*((1+Inflation_rate)^W$2))</f>
        <v>0</v>
      </c>
      <c r="X35" s="87">
        <f>'Sheet_2 Inputs &amp; Outputs (t)'!W70*($E35*((1+Inflation_rate)^X$2))</f>
        <v>0</v>
      </c>
      <c r="Y35" s="87">
        <f>'Sheet_2 Inputs &amp; Outputs (t)'!X70*($E35*((1+Inflation_rate)^Y$2))</f>
        <v>0</v>
      </c>
      <c r="Z35" s="87">
        <f>'Sheet_2 Inputs &amp; Outputs (t)'!Y70*($E35*((1+Inflation_rate)^Z$2))</f>
        <v>0</v>
      </c>
      <c r="AA35" s="87">
        <f>'Sheet_2 Inputs &amp; Outputs (t)'!Z70*($E35*((1+Inflation_rate)^AA$2))</f>
        <v>0</v>
      </c>
      <c r="AB35" s="87">
        <f>'Sheet_2 Inputs &amp; Outputs (t)'!AA70*($E35*((1+Inflation_rate)^AB$2))</f>
        <v>0</v>
      </c>
      <c r="AC35" s="87">
        <f>'Sheet_2 Inputs &amp; Outputs (t)'!AB70*($E35*((1+Inflation_rate)^AC$2))</f>
        <v>0</v>
      </c>
      <c r="AD35" s="87">
        <f>'Sheet_2 Inputs &amp; Outputs (t)'!AC70*($E35*((1+Inflation_rate)^AD$2))</f>
        <v>0</v>
      </c>
      <c r="AE35" s="87">
        <f>'Sheet_2 Inputs &amp; Outputs (t)'!AD70*($E35*((1+Inflation_rate)^AE$2))</f>
        <v>0</v>
      </c>
      <c r="AF35" s="87">
        <f>'Sheet_2 Inputs &amp; Outputs (t)'!AE70*($E35*((1+Inflation_rate)^AF$2))</f>
        <v>0</v>
      </c>
      <c r="AG35" s="87">
        <f>'Sheet_2 Inputs &amp; Outputs (t)'!AF70*($E35*((1+Inflation_rate)^AG$2))</f>
        <v>0</v>
      </c>
      <c r="AH35" s="87">
        <f>'Sheet_2 Inputs &amp; Outputs (t)'!AG70*($E35*((1+Inflation_rate)^AH$2))</f>
        <v>0</v>
      </c>
      <c r="AI35" s="87">
        <f>'Sheet_2 Inputs &amp; Outputs (t)'!AH70*($E35*((1+Inflation_rate)^AI$2))</f>
        <v>0</v>
      </c>
      <c r="AJ35" s="87">
        <f>'Sheet_2 Inputs &amp; Outputs (t)'!AI70*($E35*((1+Inflation_rate)^AJ$2))</f>
        <v>0</v>
      </c>
      <c r="AK35" s="87">
        <f>'Sheet_2 Inputs &amp; Outputs (t)'!AJ70*($E35*((1+Inflation_rate)^AK$2))</f>
        <v>0</v>
      </c>
      <c r="AL35" s="87">
        <f>'Sheet_2 Inputs &amp; Outputs (t)'!AK70*($E35*((1+Inflation_rate)^AL$2))</f>
        <v>0</v>
      </c>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row>
    <row r="36" spans="1:64" s="2" customFormat="1" ht="15.75" thickBot="1" x14ac:dyDescent="0.25">
      <c r="A36" s="27"/>
      <c r="B36" s="28" t="s">
        <v>97</v>
      </c>
      <c r="C36" s="55"/>
      <c r="D36" s="55"/>
      <c r="E36" s="29"/>
      <c r="F36" s="79" t="s">
        <v>72</v>
      </c>
      <c r="G36" s="89">
        <f>SUM(H36:AL36)</f>
        <v>0</v>
      </c>
      <c r="H36" s="90">
        <f t="shared" ref="H36:AL36" si="9">SUM(H22:H35)</f>
        <v>0</v>
      </c>
      <c r="I36" s="90">
        <f t="shared" si="9"/>
        <v>0</v>
      </c>
      <c r="J36" s="90">
        <f>SUM(J22:J35)</f>
        <v>0</v>
      </c>
      <c r="K36" s="90">
        <f t="shared" si="9"/>
        <v>0</v>
      </c>
      <c r="L36" s="90">
        <f t="shared" si="9"/>
        <v>0</v>
      </c>
      <c r="M36" s="90">
        <f t="shared" si="9"/>
        <v>0</v>
      </c>
      <c r="N36" s="90">
        <f t="shared" si="9"/>
        <v>0</v>
      </c>
      <c r="O36" s="90">
        <f t="shared" si="9"/>
        <v>0</v>
      </c>
      <c r="P36" s="90">
        <f t="shared" si="9"/>
        <v>0</v>
      </c>
      <c r="Q36" s="90">
        <f t="shared" si="9"/>
        <v>0</v>
      </c>
      <c r="R36" s="90">
        <f t="shared" si="9"/>
        <v>0</v>
      </c>
      <c r="S36" s="90">
        <f t="shared" si="9"/>
        <v>0</v>
      </c>
      <c r="T36" s="90">
        <f t="shared" si="9"/>
        <v>0</v>
      </c>
      <c r="U36" s="90">
        <f t="shared" si="9"/>
        <v>0</v>
      </c>
      <c r="V36" s="90">
        <f t="shared" si="9"/>
        <v>0</v>
      </c>
      <c r="W36" s="90">
        <f t="shared" si="9"/>
        <v>0</v>
      </c>
      <c r="X36" s="90">
        <f t="shared" si="9"/>
        <v>0</v>
      </c>
      <c r="Y36" s="90">
        <f t="shared" si="9"/>
        <v>0</v>
      </c>
      <c r="Z36" s="90">
        <f t="shared" si="9"/>
        <v>0</v>
      </c>
      <c r="AA36" s="90">
        <f t="shared" si="9"/>
        <v>0</v>
      </c>
      <c r="AB36" s="90">
        <f t="shared" si="9"/>
        <v>0</v>
      </c>
      <c r="AC36" s="90">
        <f t="shared" si="9"/>
        <v>0</v>
      </c>
      <c r="AD36" s="90">
        <f t="shared" si="9"/>
        <v>0</v>
      </c>
      <c r="AE36" s="90">
        <f t="shared" si="9"/>
        <v>0</v>
      </c>
      <c r="AF36" s="90">
        <f t="shared" si="9"/>
        <v>0</v>
      </c>
      <c r="AG36" s="90">
        <f t="shared" si="9"/>
        <v>0</v>
      </c>
      <c r="AH36" s="90">
        <f t="shared" si="9"/>
        <v>0</v>
      </c>
      <c r="AI36" s="90">
        <f t="shared" si="9"/>
        <v>0</v>
      </c>
      <c r="AJ36" s="90">
        <f t="shared" si="9"/>
        <v>0</v>
      </c>
      <c r="AK36" s="90">
        <f t="shared" si="9"/>
        <v>0</v>
      </c>
      <c r="AL36" s="90">
        <f t="shared" si="9"/>
        <v>0</v>
      </c>
    </row>
    <row r="37" spans="1:64" s="1" customFormat="1" ht="15" x14ac:dyDescent="0.2">
      <c r="A37" s="33"/>
      <c r="B37" s="41"/>
      <c r="C37" s="67"/>
      <c r="D37" s="67"/>
      <c r="E37" s="26"/>
      <c r="F37" s="91"/>
      <c r="G37" s="91"/>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row>
    <row r="38" spans="1:64" ht="13.5" thickBot="1" x14ac:dyDescent="0.25"/>
    <row r="39" spans="1:64" s="2" customFormat="1" ht="24" thickBot="1" x14ac:dyDescent="0.3">
      <c r="A39" s="37" t="s">
        <v>207</v>
      </c>
      <c r="B39" s="45"/>
      <c r="C39" s="45"/>
      <c r="D39" s="66"/>
      <c r="E39" s="40"/>
      <c r="F39" s="82"/>
      <c r="G39" s="82"/>
      <c r="H39" s="82"/>
      <c r="I39" s="82"/>
      <c r="J39" s="82"/>
      <c r="K39" s="201"/>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3"/>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row>
    <row r="40" spans="1:64" s="34" customFormat="1" ht="13.5" thickBot="1" x14ac:dyDescent="0.25">
      <c r="A40" s="46">
        <v>19</v>
      </c>
      <c r="B40" s="31" t="s">
        <v>135</v>
      </c>
      <c r="C40" s="31"/>
      <c r="D40" s="31"/>
      <c r="E40" s="60"/>
      <c r="F40" s="78"/>
      <c r="G40" s="122" t="s">
        <v>93</v>
      </c>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row>
    <row r="41" spans="1:64" s="2" customFormat="1" x14ac:dyDescent="0.2">
      <c r="A41" s="119">
        <f>A40+0.01</f>
        <v>19.010000000000002</v>
      </c>
      <c r="B41" s="27" t="s">
        <v>140</v>
      </c>
      <c r="C41" s="27"/>
      <c r="D41" s="68"/>
      <c r="E41" s="72"/>
      <c r="F41" s="76" t="s">
        <v>72</v>
      </c>
      <c r="G41" s="86">
        <f>SUM(H41:AL41)</f>
        <v>0</v>
      </c>
      <c r="H41" s="94">
        <v>0</v>
      </c>
      <c r="I41" s="94">
        <v>0</v>
      </c>
      <c r="J41" s="94">
        <v>0</v>
      </c>
      <c r="K41" s="94">
        <v>0</v>
      </c>
      <c r="L41" s="94">
        <v>0</v>
      </c>
      <c r="M41" s="94">
        <v>0</v>
      </c>
      <c r="N41" s="94">
        <v>0</v>
      </c>
      <c r="O41" s="94">
        <v>0</v>
      </c>
      <c r="P41" s="94">
        <v>0</v>
      </c>
      <c r="Q41" s="94">
        <v>0</v>
      </c>
      <c r="R41" s="94">
        <v>0</v>
      </c>
      <c r="S41" s="94">
        <v>0</v>
      </c>
      <c r="T41" s="94">
        <v>0</v>
      </c>
      <c r="U41" s="94">
        <v>0</v>
      </c>
      <c r="V41" s="94">
        <v>0</v>
      </c>
      <c r="W41" s="94">
        <v>0</v>
      </c>
      <c r="X41" s="94">
        <v>0</v>
      </c>
      <c r="Y41" s="94">
        <v>0</v>
      </c>
      <c r="Z41" s="94">
        <v>0</v>
      </c>
      <c r="AA41" s="94">
        <v>0</v>
      </c>
      <c r="AB41" s="94">
        <v>0</v>
      </c>
      <c r="AC41" s="94">
        <v>0</v>
      </c>
      <c r="AD41" s="94">
        <v>0</v>
      </c>
      <c r="AE41" s="94">
        <v>0</v>
      </c>
      <c r="AF41" s="94">
        <v>0</v>
      </c>
      <c r="AG41" s="94">
        <v>0</v>
      </c>
      <c r="AH41" s="94">
        <v>0</v>
      </c>
      <c r="AI41" s="94">
        <v>0</v>
      </c>
      <c r="AJ41" s="94">
        <v>0</v>
      </c>
      <c r="AK41" s="94">
        <v>0</v>
      </c>
      <c r="AL41" s="94">
        <v>0</v>
      </c>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row>
    <row r="42" spans="1:64" s="2" customFormat="1" x14ac:dyDescent="0.2">
      <c r="A42" s="119">
        <f t="shared" ref="A42:A50" si="10">A41+0.01</f>
        <v>19.020000000000003</v>
      </c>
      <c r="B42" s="27" t="s">
        <v>137</v>
      </c>
      <c r="C42" s="27"/>
      <c r="D42" s="69"/>
      <c r="E42" s="73">
        <v>0</v>
      </c>
      <c r="F42" s="76" t="s">
        <v>72</v>
      </c>
      <c r="G42" s="88">
        <f t="shared" ref="G42:G50" si="11">SUM(H42:AL42)</f>
        <v>0</v>
      </c>
      <c r="H42" s="87">
        <f>'Sheet_2 Inputs &amp; Outputs (t)'!G20*($E$42*((1+Inflation_rate)^H2))</f>
        <v>0</v>
      </c>
      <c r="I42" s="87">
        <f>'Sheet_2 Inputs &amp; Outputs (t)'!H20*($E$42*((1+Inflation_rate)^I2))</f>
        <v>0</v>
      </c>
      <c r="J42" s="87">
        <f>'Sheet_2 Inputs &amp; Outputs (t)'!I20*($E$42*((1+Inflation_rate)^J2))</f>
        <v>0</v>
      </c>
      <c r="K42" s="87">
        <f>'Sheet_2 Inputs &amp; Outputs (t)'!J20*($E$42*((1+Inflation_rate)^K2))</f>
        <v>0</v>
      </c>
      <c r="L42" s="87">
        <f>'Sheet_2 Inputs &amp; Outputs (t)'!K20*($E$42*((1+Inflation_rate)^L2))</f>
        <v>0</v>
      </c>
      <c r="M42" s="87">
        <f>'Sheet_2 Inputs &amp; Outputs (t)'!L20*($E$42*((1+Inflation_rate)^M2))</f>
        <v>0</v>
      </c>
      <c r="N42" s="87">
        <f>'Sheet_2 Inputs &amp; Outputs (t)'!M20*($E$42*((1+Inflation_rate)^N2))</f>
        <v>0</v>
      </c>
      <c r="O42" s="87">
        <f>'Sheet_2 Inputs &amp; Outputs (t)'!N20*($E$42*((1+Inflation_rate)^O2))</f>
        <v>0</v>
      </c>
      <c r="P42" s="87">
        <f>'Sheet_2 Inputs &amp; Outputs (t)'!O20*($E$42*((1+Inflation_rate)^P2))</f>
        <v>0</v>
      </c>
      <c r="Q42" s="87">
        <f>'Sheet_2 Inputs &amp; Outputs (t)'!P20*($E$42*((1+Inflation_rate)^Q2))</f>
        <v>0</v>
      </c>
      <c r="R42" s="87">
        <f>'Sheet_2 Inputs &amp; Outputs (t)'!Q20*($E$42*((1+Inflation_rate)^R2))</f>
        <v>0</v>
      </c>
      <c r="S42" s="87">
        <f>'Sheet_2 Inputs &amp; Outputs (t)'!R20*($E$42*((1+Inflation_rate)^S2))</f>
        <v>0</v>
      </c>
      <c r="T42" s="87">
        <f>'Sheet_2 Inputs &amp; Outputs (t)'!S20*($E$42*((1+Inflation_rate)^T2))</f>
        <v>0</v>
      </c>
      <c r="U42" s="87">
        <f>'Sheet_2 Inputs &amp; Outputs (t)'!T20*($E$42*((1+Inflation_rate)^U2))</f>
        <v>0</v>
      </c>
      <c r="V42" s="87">
        <f>'Sheet_2 Inputs &amp; Outputs (t)'!U20*($E$42*((1+Inflation_rate)^V2))</f>
        <v>0</v>
      </c>
      <c r="W42" s="87">
        <f>'Sheet_2 Inputs &amp; Outputs (t)'!V20*($E$42*((1+Inflation_rate)^W2))</f>
        <v>0</v>
      </c>
      <c r="X42" s="87">
        <f>'Sheet_2 Inputs &amp; Outputs (t)'!W20*($E$42*((1+Inflation_rate)^X2))</f>
        <v>0</v>
      </c>
      <c r="Y42" s="87">
        <f>'Sheet_2 Inputs &amp; Outputs (t)'!X20*($E$42*((1+Inflation_rate)^Y2))</f>
        <v>0</v>
      </c>
      <c r="Z42" s="87">
        <f>'Sheet_2 Inputs &amp; Outputs (t)'!Y20*($E$42*((1+Inflation_rate)^Z2))</f>
        <v>0</v>
      </c>
      <c r="AA42" s="87">
        <f>'Sheet_2 Inputs &amp; Outputs (t)'!Z20*($E$42*((1+Inflation_rate)^AA2))</f>
        <v>0</v>
      </c>
      <c r="AB42" s="87">
        <f>'Sheet_2 Inputs &amp; Outputs (t)'!AA20*($E$42*((1+Inflation_rate)^AB2))</f>
        <v>0</v>
      </c>
      <c r="AC42" s="87">
        <f>'Sheet_2 Inputs &amp; Outputs (t)'!AB20*($E$42*((1+Inflation_rate)^AC2))</f>
        <v>0</v>
      </c>
      <c r="AD42" s="87">
        <f>'Sheet_2 Inputs &amp; Outputs (t)'!AC20*($E$42*((1+Inflation_rate)^AD2))</f>
        <v>0</v>
      </c>
      <c r="AE42" s="87">
        <f>'Sheet_2 Inputs &amp; Outputs (t)'!AD20*($E$42*((1+Inflation_rate)^AE2))</f>
        <v>0</v>
      </c>
      <c r="AF42" s="87">
        <f>'Sheet_2 Inputs &amp; Outputs (t)'!AE20*($E$42*((1+Inflation_rate)^AF2))</f>
        <v>0</v>
      </c>
      <c r="AG42" s="87">
        <f>'Sheet_2 Inputs &amp; Outputs (t)'!AF20*($E$42*((1+Inflation_rate)^AG2))</f>
        <v>0</v>
      </c>
      <c r="AH42" s="87">
        <f>'Sheet_2 Inputs &amp; Outputs (t)'!AG20*($E$42*((1+Inflation_rate)^AH2))</f>
        <v>0</v>
      </c>
      <c r="AI42" s="87">
        <f>'Sheet_2 Inputs &amp; Outputs (t)'!AH20*($E$42*((1+Inflation_rate)^AI2))</f>
        <v>0</v>
      </c>
      <c r="AJ42" s="87">
        <f>'Sheet_2 Inputs &amp; Outputs (t)'!AI20*($E$42*((1+Inflation_rate)^AJ2))</f>
        <v>0</v>
      </c>
      <c r="AK42" s="87">
        <f>'Sheet_2 Inputs &amp; Outputs (t)'!AJ20*($E$42*((1+Inflation_rate)^AK2))</f>
        <v>0</v>
      </c>
      <c r="AL42" s="87">
        <f>'Sheet_2 Inputs &amp; Outputs (t)'!AK20*($E$42*((1+Inflation_rate)^AL2))</f>
        <v>0</v>
      </c>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row>
    <row r="43" spans="1:64" s="2" customFormat="1" x14ac:dyDescent="0.2">
      <c r="A43" s="119">
        <f t="shared" si="10"/>
        <v>19.030000000000005</v>
      </c>
      <c r="B43" s="27" t="s">
        <v>138</v>
      </c>
      <c r="C43" s="27"/>
      <c r="D43" s="69"/>
      <c r="E43" s="73"/>
      <c r="F43" s="76" t="s">
        <v>72</v>
      </c>
      <c r="G43" s="88">
        <f t="shared" si="11"/>
        <v>0</v>
      </c>
      <c r="H43" s="94">
        <v>0</v>
      </c>
      <c r="I43" s="87">
        <f t="shared" ref="I43:AL43" si="12">H43*(1+Inflation_rate)</f>
        <v>0</v>
      </c>
      <c r="J43" s="87">
        <f t="shared" si="12"/>
        <v>0</v>
      </c>
      <c r="K43" s="87">
        <f t="shared" si="12"/>
        <v>0</v>
      </c>
      <c r="L43" s="87">
        <f t="shared" si="12"/>
        <v>0</v>
      </c>
      <c r="M43" s="87">
        <f t="shared" si="12"/>
        <v>0</v>
      </c>
      <c r="N43" s="87">
        <f t="shared" si="12"/>
        <v>0</v>
      </c>
      <c r="O43" s="87">
        <f t="shared" si="12"/>
        <v>0</v>
      </c>
      <c r="P43" s="87">
        <f t="shared" si="12"/>
        <v>0</v>
      </c>
      <c r="Q43" s="87">
        <f t="shared" si="12"/>
        <v>0</v>
      </c>
      <c r="R43" s="87">
        <f t="shared" si="12"/>
        <v>0</v>
      </c>
      <c r="S43" s="87">
        <f t="shared" si="12"/>
        <v>0</v>
      </c>
      <c r="T43" s="87">
        <f t="shared" si="12"/>
        <v>0</v>
      </c>
      <c r="U43" s="87">
        <f t="shared" si="12"/>
        <v>0</v>
      </c>
      <c r="V43" s="87">
        <f t="shared" si="12"/>
        <v>0</v>
      </c>
      <c r="W43" s="87">
        <f t="shared" si="12"/>
        <v>0</v>
      </c>
      <c r="X43" s="87">
        <f t="shared" si="12"/>
        <v>0</v>
      </c>
      <c r="Y43" s="87">
        <f t="shared" si="12"/>
        <v>0</v>
      </c>
      <c r="Z43" s="87">
        <f t="shared" si="12"/>
        <v>0</v>
      </c>
      <c r="AA43" s="87">
        <f t="shared" si="12"/>
        <v>0</v>
      </c>
      <c r="AB43" s="87">
        <f t="shared" si="12"/>
        <v>0</v>
      </c>
      <c r="AC43" s="87">
        <f t="shared" si="12"/>
        <v>0</v>
      </c>
      <c r="AD43" s="87">
        <f t="shared" si="12"/>
        <v>0</v>
      </c>
      <c r="AE43" s="87">
        <f t="shared" si="12"/>
        <v>0</v>
      </c>
      <c r="AF43" s="87">
        <f t="shared" si="12"/>
        <v>0</v>
      </c>
      <c r="AG43" s="87">
        <f t="shared" si="12"/>
        <v>0</v>
      </c>
      <c r="AH43" s="87">
        <f t="shared" si="12"/>
        <v>0</v>
      </c>
      <c r="AI43" s="87">
        <f t="shared" si="12"/>
        <v>0</v>
      </c>
      <c r="AJ43" s="87">
        <f t="shared" si="12"/>
        <v>0</v>
      </c>
      <c r="AK43" s="87">
        <f t="shared" si="12"/>
        <v>0</v>
      </c>
      <c r="AL43" s="87">
        <f t="shared" si="12"/>
        <v>0</v>
      </c>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row>
    <row r="44" spans="1:64" s="2" customFormat="1" x14ac:dyDescent="0.2">
      <c r="A44" s="119">
        <f t="shared" si="10"/>
        <v>19.040000000000006</v>
      </c>
      <c r="B44" s="27" t="s">
        <v>139</v>
      </c>
      <c r="C44" s="27"/>
      <c r="D44" s="69"/>
      <c r="E44" s="73"/>
      <c r="F44" s="76" t="s">
        <v>72</v>
      </c>
      <c r="G44" s="88">
        <f t="shared" si="11"/>
        <v>0</v>
      </c>
      <c r="H44" s="94">
        <v>0</v>
      </c>
      <c r="I44" s="87">
        <f t="shared" ref="I44:AL44" si="13">H44*(1+Inflation_rate)</f>
        <v>0</v>
      </c>
      <c r="J44" s="87">
        <f t="shared" si="13"/>
        <v>0</v>
      </c>
      <c r="K44" s="87">
        <f t="shared" si="13"/>
        <v>0</v>
      </c>
      <c r="L44" s="87">
        <f t="shared" si="13"/>
        <v>0</v>
      </c>
      <c r="M44" s="87">
        <f t="shared" si="13"/>
        <v>0</v>
      </c>
      <c r="N44" s="87">
        <f t="shared" si="13"/>
        <v>0</v>
      </c>
      <c r="O44" s="87">
        <f t="shared" si="13"/>
        <v>0</v>
      </c>
      <c r="P44" s="87">
        <f t="shared" si="13"/>
        <v>0</v>
      </c>
      <c r="Q44" s="87">
        <f t="shared" si="13"/>
        <v>0</v>
      </c>
      <c r="R44" s="87">
        <f t="shared" si="13"/>
        <v>0</v>
      </c>
      <c r="S44" s="87">
        <f t="shared" si="13"/>
        <v>0</v>
      </c>
      <c r="T44" s="87">
        <f t="shared" si="13"/>
        <v>0</v>
      </c>
      <c r="U44" s="87">
        <f t="shared" si="13"/>
        <v>0</v>
      </c>
      <c r="V44" s="87">
        <f t="shared" si="13"/>
        <v>0</v>
      </c>
      <c r="W44" s="87">
        <f t="shared" si="13"/>
        <v>0</v>
      </c>
      <c r="X44" s="87">
        <f t="shared" si="13"/>
        <v>0</v>
      </c>
      <c r="Y44" s="87">
        <f t="shared" si="13"/>
        <v>0</v>
      </c>
      <c r="Z44" s="87">
        <f t="shared" si="13"/>
        <v>0</v>
      </c>
      <c r="AA44" s="87">
        <f t="shared" si="13"/>
        <v>0</v>
      </c>
      <c r="AB44" s="87">
        <f t="shared" si="13"/>
        <v>0</v>
      </c>
      <c r="AC44" s="87">
        <f t="shared" si="13"/>
        <v>0</v>
      </c>
      <c r="AD44" s="87">
        <f t="shared" si="13"/>
        <v>0</v>
      </c>
      <c r="AE44" s="87">
        <f t="shared" si="13"/>
        <v>0</v>
      </c>
      <c r="AF44" s="87">
        <f t="shared" si="13"/>
        <v>0</v>
      </c>
      <c r="AG44" s="87">
        <f t="shared" si="13"/>
        <v>0</v>
      </c>
      <c r="AH44" s="87">
        <f t="shared" si="13"/>
        <v>0</v>
      </c>
      <c r="AI44" s="87">
        <f t="shared" si="13"/>
        <v>0</v>
      </c>
      <c r="AJ44" s="87">
        <f t="shared" si="13"/>
        <v>0</v>
      </c>
      <c r="AK44" s="87">
        <f t="shared" si="13"/>
        <v>0</v>
      </c>
      <c r="AL44" s="87">
        <f t="shared" si="13"/>
        <v>0</v>
      </c>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row>
    <row r="45" spans="1:64" s="2" customFormat="1" x14ac:dyDescent="0.2">
      <c r="A45" s="119">
        <f t="shared" si="10"/>
        <v>19.050000000000008</v>
      </c>
      <c r="B45" s="27" t="s">
        <v>212</v>
      </c>
      <c r="C45" s="27"/>
      <c r="D45" s="69"/>
      <c r="E45" s="73"/>
      <c r="F45" s="76" t="s">
        <v>72</v>
      </c>
      <c r="G45" s="88">
        <f t="shared" si="11"/>
        <v>0</v>
      </c>
      <c r="H45" s="94">
        <v>0</v>
      </c>
      <c r="I45" s="87">
        <f t="shared" ref="I45:AL45" si="14">H45*(1+Inflation_rate)</f>
        <v>0</v>
      </c>
      <c r="J45" s="87">
        <f t="shared" si="14"/>
        <v>0</v>
      </c>
      <c r="K45" s="87">
        <f t="shared" si="14"/>
        <v>0</v>
      </c>
      <c r="L45" s="87">
        <f t="shared" si="14"/>
        <v>0</v>
      </c>
      <c r="M45" s="87">
        <f t="shared" si="14"/>
        <v>0</v>
      </c>
      <c r="N45" s="87">
        <f t="shared" si="14"/>
        <v>0</v>
      </c>
      <c r="O45" s="87">
        <f t="shared" si="14"/>
        <v>0</v>
      </c>
      <c r="P45" s="87">
        <f t="shared" si="14"/>
        <v>0</v>
      </c>
      <c r="Q45" s="87">
        <f t="shared" si="14"/>
        <v>0</v>
      </c>
      <c r="R45" s="87">
        <f t="shared" si="14"/>
        <v>0</v>
      </c>
      <c r="S45" s="87">
        <f t="shared" si="14"/>
        <v>0</v>
      </c>
      <c r="T45" s="87">
        <f t="shared" si="14"/>
        <v>0</v>
      </c>
      <c r="U45" s="87">
        <f t="shared" si="14"/>
        <v>0</v>
      </c>
      <c r="V45" s="87">
        <f t="shared" si="14"/>
        <v>0</v>
      </c>
      <c r="W45" s="87">
        <f t="shared" si="14"/>
        <v>0</v>
      </c>
      <c r="X45" s="87">
        <f t="shared" si="14"/>
        <v>0</v>
      </c>
      <c r="Y45" s="87">
        <f t="shared" si="14"/>
        <v>0</v>
      </c>
      <c r="Z45" s="87">
        <f t="shared" si="14"/>
        <v>0</v>
      </c>
      <c r="AA45" s="87">
        <f t="shared" si="14"/>
        <v>0</v>
      </c>
      <c r="AB45" s="87">
        <f t="shared" si="14"/>
        <v>0</v>
      </c>
      <c r="AC45" s="87">
        <f t="shared" si="14"/>
        <v>0</v>
      </c>
      <c r="AD45" s="87">
        <f t="shared" si="14"/>
        <v>0</v>
      </c>
      <c r="AE45" s="87">
        <f t="shared" si="14"/>
        <v>0</v>
      </c>
      <c r="AF45" s="87">
        <f t="shared" si="14"/>
        <v>0</v>
      </c>
      <c r="AG45" s="87">
        <f t="shared" si="14"/>
        <v>0</v>
      </c>
      <c r="AH45" s="87">
        <f t="shared" si="14"/>
        <v>0</v>
      </c>
      <c r="AI45" s="87">
        <f t="shared" si="14"/>
        <v>0</v>
      </c>
      <c r="AJ45" s="87">
        <f t="shared" si="14"/>
        <v>0</v>
      </c>
      <c r="AK45" s="87">
        <f t="shared" si="14"/>
        <v>0</v>
      </c>
      <c r="AL45" s="87">
        <f t="shared" si="14"/>
        <v>0</v>
      </c>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row>
    <row r="46" spans="1:64" s="2" customFormat="1" x14ac:dyDescent="0.2">
      <c r="A46" s="119">
        <f t="shared" si="10"/>
        <v>19.060000000000009</v>
      </c>
      <c r="B46" s="27" t="s">
        <v>58</v>
      </c>
      <c r="C46" s="27"/>
      <c r="D46" s="69"/>
      <c r="E46" s="73"/>
      <c r="F46" s="76" t="s">
        <v>72</v>
      </c>
      <c r="G46" s="88">
        <f t="shared" si="11"/>
        <v>0</v>
      </c>
      <c r="H46" s="94">
        <v>0</v>
      </c>
      <c r="I46" s="87">
        <f t="shared" ref="I46:AL46" si="15">H46*(1+Inflation_rate)</f>
        <v>0</v>
      </c>
      <c r="J46" s="87">
        <f t="shared" si="15"/>
        <v>0</v>
      </c>
      <c r="K46" s="87">
        <f t="shared" si="15"/>
        <v>0</v>
      </c>
      <c r="L46" s="87">
        <f t="shared" si="15"/>
        <v>0</v>
      </c>
      <c r="M46" s="87">
        <f t="shared" si="15"/>
        <v>0</v>
      </c>
      <c r="N46" s="87">
        <f t="shared" si="15"/>
        <v>0</v>
      </c>
      <c r="O46" s="87">
        <f t="shared" si="15"/>
        <v>0</v>
      </c>
      <c r="P46" s="87">
        <f t="shared" si="15"/>
        <v>0</v>
      </c>
      <c r="Q46" s="87">
        <f t="shared" si="15"/>
        <v>0</v>
      </c>
      <c r="R46" s="87">
        <f t="shared" si="15"/>
        <v>0</v>
      </c>
      <c r="S46" s="87">
        <f t="shared" si="15"/>
        <v>0</v>
      </c>
      <c r="T46" s="87">
        <f t="shared" si="15"/>
        <v>0</v>
      </c>
      <c r="U46" s="87">
        <f t="shared" si="15"/>
        <v>0</v>
      </c>
      <c r="V46" s="87">
        <f t="shared" si="15"/>
        <v>0</v>
      </c>
      <c r="W46" s="87">
        <f t="shared" si="15"/>
        <v>0</v>
      </c>
      <c r="X46" s="87">
        <f t="shared" si="15"/>
        <v>0</v>
      </c>
      <c r="Y46" s="87">
        <f t="shared" si="15"/>
        <v>0</v>
      </c>
      <c r="Z46" s="87">
        <f t="shared" si="15"/>
        <v>0</v>
      </c>
      <c r="AA46" s="87">
        <f t="shared" si="15"/>
        <v>0</v>
      </c>
      <c r="AB46" s="87">
        <f t="shared" si="15"/>
        <v>0</v>
      </c>
      <c r="AC46" s="87">
        <f t="shared" si="15"/>
        <v>0</v>
      </c>
      <c r="AD46" s="87">
        <f t="shared" si="15"/>
        <v>0</v>
      </c>
      <c r="AE46" s="87">
        <f t="shared" si="15"/>
        <v>0</v>
      </c>
      <c r="AF46" s="87">
        <f t="shared" si="15"/>
        <v>0</v>
      </c>
      <c r="AG46" s="87">
        <f t="shared" si="15"/>
        <v>0</v>
      </c>
      <c r="AH46" s="87">
        <f t="shared" si="15"/>
        <v>0</v>
      </c>
      <c r="AI46" s="87">
        <f t="shared" si="15"/>
        <v>0</v>
      </c>
      <c r="AJ46" s="87">
        <f t="shared" si="15"/>
        <v>0</v>
      </c>
      <c r="AK46" s="87">
        <f t="shared" si="15"/>
        <v>0</v>
      </c>
      <c r="AL46" s="87">
        <f t="shared" si="15"/>
        <v>0</v>
      </c>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row>
    <row r="47" spans="1:64" s="2" customFormat="1" x14ac:dyDescent="0.2">
      <c r="A47" s="119">
        <f t="shared" si="10"/>
        <v>19.070000000000011</v>
      </c>
      <c r="B47" s="27" t="s">
        <v>58</v>
      </c>
      <c r="C47" s="27"/>
      <c r="D47" s="69"/>
      <c r="E47" s="73"/>
      <c r="F47" s="76" t="s">
        <v>72</v>
      </c>
      <c r="G47" s="88">
        <f t="shared" si="11"/>
        <v>0</v>
      </c>
      <c r="H47" s="94">
        <v>0</v>
      </c>
      <c r="I47" s="87">
        <f t="shared" ref="I47:AL47" si="16">H47*(1+Inflation_rate)</f>
        <v>0</v>
      </c>
      <c r="J47" s="87">
        <f t="shared" si="16"/>
        <v>0</v>
      </c>
      <c r="K47" s="87">
        <f t="shared" si="16"/>
        <v>0</v>
      </c>
      <c r="L47" s="87">
        <f t="shared" si="16"/>
        <v>0</v>
      </c>
      <c r="M47" s="87">
        <f t="shared" si="16"/>
        <v>0</v>
      </c>
      <c r="N47" s="87">
        <f t="shared" si="16"/>
        <v>0</v>
      </c>
      <c r="O47" s="87">
        <f t="shared" si="16"/>
        <v>0</v>
      </c>
      <c r="P47" s="87">
        <f t="shared" si="16"/>
        <v>0</v>
      </c>
      <c r="Q47" s="87">
        <f t="shared" si="16"/>
        <v>0</v>
      </c>
      <c r="R47" s="87">
        <f t="shared" si="16"/>
        <v>0</v>
      </c>
      <c r="S47" s="87">
        <f t="shared" si="16"/>
        <v>0</v>
      </c>
      <c r="T47" s="87">
        <f t="shared" si="16"/>
        <v>0</v>
      </c>
      <c r="U47" s="87">
        <f t="shared" si="16"/>
        <v>0</v>
      </c>
      <c r="V47" s="87">
        <f t="shared" si="16"/>
        <v>0</v>
      </c>
      <c r="W47" s="87">
        <f t="shared" si="16"/>
        <v>0</v>
      </c>
      <c r="X47" s="87">
        <f t="shared" si="16"/>
        <v>0</v>
      </c>
      <c r="Y47" s="87">
        <f t="shared" si="16"/>
        <v>0</v>
      </c>
      <c r="Z47" s="87">
        <f t="shared" si="16"/>
        <v>0</v>
      </c>
      <c r="AA47" s="87">
        <f t="shared" si="16"/>
        <v>0</v>
      </c>
      <c r="AB47" s="87">
        <f t="shared" si="16"/>
        <v>0</v>
      </c>
      <c r="AC47" s="87">
        <f t="shared" si="16"/>
        <v>0</v>
      </c>
      <c r="AD47" s="87">
        <f t="shared" si="16"/>
        <v>0</v>
      </c>
      <c r="AE47" s="87">
        <f t="shared" si="16"/>
        <v>0</v>
      </c>
      <c r="AF47" s="87">
        <f t="shared" si="16"/>
        <v>0</v>
      </c>
      <c r="AG47" s="87">
        <f t="shared" si="16"/>
        <v>0</v>
      </c>
      <c r="AH47" s="87">
        <f t="shared" si="16"/>
        <v>0</v>
      </c>
      <c r="AI47" s="87">
        <f t="shared" si="16"/>
        <v>0</v>
      </c>
      <c r="AJ47" s="87">
        <f t="shared" si="16"/>
        <v>0</v>
      </c>
      <c r="AK47" s="87">
        <f t="shared" si="16"/>
        <v>0</v>
      </c>
      <c r="AL47" s="87">
        <f t="shared" si="16"/>
        <v>0</v>
      </c>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row>
    <row r="48" spans="1:64" s="2" customFormat="1" x14ac:dyDescent="0.2">
      <c r="A48" s="119">
        <f t="shared" si="10"/>
        <v>19.080000000000013</v>
      </c>
      <c r="B48" s="27" t="s">
        <v>58</v>
      </c>
      <c r="C48" s="27"/>
      <c r="D48" s="69"/>
      <c r="E48" s="73"/>
      <c r="F48" s="76" t="s">
        <v>72</v>
      </c>
      <c r="G48" s="88">
        <f t="shared" si="11"/>
        <v>0</v>
      </c>
      <c r="H48" s="94">
        <v>0</v>
      </c>
      <c r="I48" s="87">
        <f t="shared" ref="I48:AL48" si="17">H48*(1+Inflation_rate)</f>
        <v>0</v>
      </c>
      <c r="J48" s="87">
        <f t="shared" si="17"/>
        <v>0</v>
      </c>
      <c r="K48" s="87">
        <f t="shared" si="17"/>
        <v>0</v>
      </c>
      <c r="L48" s="87">
        <f t="shared" si="17"/>
        <v>0</v>
      </c>
      <c r="M48" s="87">
        <f t="shared" si="17"/>
        <v>0</v>
      </c>
      <c r="N48" s="87">
        <f t="shared" si="17"/>
        <v>0</v>
      </c>
      <c r="O48" s="87">
        <f t="shared" si="17"/>
        <v>0</v>
      </c>
      <c r="P48" s="87">
        <f t="shared" si="17"/>
        <v>0</v>
      </c>
      <c r="Q48" s="87">
        <f t="shared" si="17"/>
        <v>0</v>
      </c>
      <c r="R48" s="87">
        <f t="shared" si="17"/>
        <v>0</v>
      </c>
      <c r="S48" s="87">
        <f t="shared" si="17"/>
        <v>0</v>
      </c>
      <c r="T48" s="87">
        <f t="shared" si="17"/>
        <v>0</v>
      </c>
      <c r="U48" s="87">
        <f t="shared" si="17"/>
        <v>0</v>
      </c>
      <c r="V48" s="87">
        <f t="shared" si="17"/>
        <v>0</v>
      </c>
      <c r="W48" s="87">
        <f t="shared" si="17"/>
        <v>0</v>
      </c>
      <c r="X48" s="87">
        <f t="shared" si="17"/>
        <v>0</v>
      </c>
      <c r="Y48" s="87">
        <f t="shared" si="17"/>
        <v>0</v>
      </c>
      <c r="Z48" s="87">
        <f t="shared" si="17"/>
        <v>0</v>
      </c>
      <c r="AA48" s="87">
        <f t="shared" si="17"/>
        <v>0</v>
      </c>
      <c r="AB48" s="87">
        <f t="shared" si="17"/>
        <v>0</v>
      </c>
      <c r="AC48" s="87">
        <f t="shared" si="17"/>
        <v>0</v>
      </c>
      <c r="AD48" s="87">
        <f t="shared" si="17"/>
        <v>0</v>
      </c>
      <c r="AE48" s="87">
        <f t="shared" si="17"/>
        <v>0</v>
      </c>
      <c r="AF48" s="87">
        <f t="shared" si="17"/>
        <v>0</v>
      </c>
      <c r="AG48" s="87">
        <f t="shared" si="17"/>
        <v>0</v>
      </c>
      <c r="AH48" s="87">
        <f t="shared" si="17"/>
        <v>0</v>
      </c>
      <c r="AI48" s="87">
        <f t="shared" si="17"/>
        <v>0</v>
      </c>
      <c r="AJ48" s="87">
        <f t="shared" si="17"/>
        <v>0</v>
      </c>
      <c r="AK48" s="87">
        <f t="shared" si="17"/>
        <v>0</v>
      </c>
      <c r="AL48" s="87">
        <f t="shared" si="17"/>
        <v>0</v>
      </c>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row>
    <row r="49" spans="1:64" s="2" customFormat="1" x14ac:dyDescent="0.2">
      <c r="A49" s="119">
        <f t="shared" si="10"/>
        <v>19.090000000000014</v>
      </c>
      <c r="B49" s="27" t="s">
        <v>58</v>
      </c>
      <c r="C49" s="27"/>
      <c r="D49" s="69"/>
      <c r="E49" s="73"/>
      <c r="F49" s="76" t="s">
        <v>72</v>
      </c>
      <c r="G49" s="88">
        <f t="shared" si="11"/>
        <v>0</v>
      </c>
      <c r="H49" s="94">
        <v>0</v>
      </c>
      <c r="I49" s="87">
        <f t="shared" ref="I49:AL49" si="18">H49*(1+Inflation_rate)</f>
        <v>0</v>
      </c>
      <c r="J49" s="87">
        <f t="shared" si="18"/>
        <v>0</v>
      </c>
      <c r="K49" s="87">
        <f t="shared" si="18"/>
        <v>0</v>
      </c>
      <c r="L49" s="87">
        <f t="shared" si="18"/>
        <v>0</v>
      </c>
      <c r="M49" s="87">
        <f t="shared" si="18"/>
        <v>0</v>
      </c>
      <c r="N49" s="87">
        <f t="shared" si="18"/>
        <v>0</v>
      </c>
      <c r="O49" s="87">
        <f t="shared" si="18"/>
        <v>0</v>
      </c>
      <c r="P49" s="87">
        <f t="shared" si="18"/>
        <v>0</v>
      </c>
      <c r="Q49" s="87">
        <f t="shared" si="18"/>
        <v>0</v>
      </c>
      <c r="R49" s="87">
        <f t="shared" si="18"/>
        <v>0</v>
      </c>
      <c r="S49" s="87">
        <f t="shared" si="18"/>
        <v>0</v>
      </c>
      <c r="T49" s="87">
        <f t="shared" si="18"/>
        <v>0</v>
      </c>
      <c r="U49" s="87">
        <f t="shared" si="18"/>
        <v>0</v>
      </c>
      <c r="V49" s="87">
        <f t="shared" si="18"/>
        <v>0</v>
      </c>
      <c r="W49" s="87">
        <f t="shared" si="18"/>
        <v>0</v>
      </c>
      <c r="X49" s="87">
        <f t="shared" si="18"/>
        <v>0</v>
      </c>
      <c r="Y49" s="87">
        <f t="shared" si="18"/>
        <v>0</v>
      </c>
      <c r="Z49" s="87">
        <f t="shared" si="18"/>
        <v>0</v>
      </c>
      <c r="AA49" s="87">
        <f t="shared" si="18"/>
        <v>0</v>
      </c>
      <c r="AB49" s="87">
        <f t="shared" si="18"/>
        <v>0</v>
      </c>
      <c r="AC49" s="87">
        <f t="shared" si="18"/>
        <v>0</v>
      </c>
      <c r="AD49" s="87">
        <f t="shared" si="18"/>
        <v>0</v>
      </c>
      <c r="AE49" s="87">
        <f t="shared" si="18"/>
        <v>0</v>
      </c>
      <c r="AF49" s="87">
        <f t="shared" si="18"/>
        <v>0</v>
      </c>
      <c r="AG49" s="87">
        <f t="shared" si="18"/>
        <v>0</v>
      </c>
      <c r="AH49" s="87">
        <f t="shared" si="18"/>
        <v>0</v>
      </c>
      <c r="AI49" s="87">
        <f t="shared" si="18"/>
        <v>0</v>
      </c>
      <c r="AJ49" s="87">
        <f t="shared" si="18"/>
        <v>0</v>
      </c>
      <c r="AK49" s="87">
        <f t="shared" si="18"/>
        <v>0</v>
      </c>
      <c r="AL49" s="87">
        <f t="shared" si="18"/>
        <v>0</v>
      </c>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row>
    <row r="50" spans="1:64" s="2" customFormat="1" ht="13.5" thickBot="1" x14ac:dyDescent="0.25">
      <c r="A50" s="119">
        <f t="shared" si="10"/>
        <v>19.100000000000016</v>
      </c>
      <c r="B50" s="27" t="s">
        <v>58</v>
      </c>
      <c r="C50" s="27"/>
      <c r="D50" s="71"/>
      <c r="E50" s="74"/>
      <c r="F50" s="76" t="s">
        <v>72</v>
      </c>
      <c r="G50" s="88">
        <f t="shared" si="11"/>
        <v>0</v>
      </c>
      <c r="H50" s="94">
        <v>0</v>
      </c>
      <c r="I50" s="87">
        <f t="shared" ref="I50:AL50" si="19">H50*(1+Inflation_rate)</f>
        <v>0</v>
      </c>
      <c r="J50" s="87">
        <f t="shared" si="19"/>
        <v>0</v>
      </c>
      <c r="K50" s="87">
        <f t="shared" si="19"/>
        <v>0</v>
      </c>
      <c r="L50" s="87">
        <f t="shared" si="19"/>
        <v>0</v>
      </c>
      <c r="M50" s="87">
        <f t="shared" si="19"/>
        <v>0</v>
      </c>
      <c r="N50" s="87">
        <f t="shared" si="19"/>
        <v>0</v>
      </c>
      <c r="O50" s="87">
        <f t="shared" si="19"/>
        <v>0</v>
      </c>
      <c r="P50" s="87">
        <f t="shared" si="19"/>
        <v>0</v>
      </c>
      <c r="Q50" s="87">
        <f t="shared" si="19"/>
        <v>0</v>
      </c>
      <c r="R50" s="87">
        <f t="shared" si="19"/>
        <v>0</v>
      </c>
      <c r="S50" s="87">
        <f t="shared" si="19"/>
        <v>0</v>
      </c>
      <c r="T50" s="87">
        <f t="shared" si="19"/>
        <v>0</v>
      </c>
      <c r="U50" s="87">
        <f t="shared" si="19"/>
        <v>0</v>
      </c>
      <c r="V50" s="87">
        <f t="shared" si="19"/>
        <v>0</v>
      </c>
      <c r="W50" s="87">
        <f t="shared" si="19"/>
        <v>0</v>
      </c>
      <c r="X50" s="87">
        <f t="shared" si="19"/>
        <v>0</v>
      </c>
      <c r="Y50" s="87">
        <f t="shared" si="19"/>
        <v>0</v>
      </c>
      <c r="Z50" s="87">
        <f t="shared" si="19"/>
        <v>0</v>
      </c>
      <c r="AA50" s="87">
        <f t="shared" si="19"/>
        <v>0</v>
      </c>
      <c r="AB50" s="87">
        <f t="shared" si="19"/>
        <v>0</v>
      </c>
      <c r="AC50" s="87">
        <f t="shared" si="19"/>
        <v>0</v>
      </c>
      <c r="AD50" s="87">
        <f t="shared" si="19"/>
        <v>0</v>
      </c>
      <c r="AE50" s="87">
        <f t="shared" si="19"/>
        <v>0</v>
      </c>
      <c r="AF50" s="87">
        <f t="shared" si="19"/>
        <v>0</v>
      </c>
      <c r="AG50" s="87">
        <f t="shared" si="19"/>
        <v>0</v>
      </c>
      <c r="AH50" s="87">
        <f t="shared" si="19"/>
        <v>0</v>
      </c>
      <c r="AI50" s="87">
        <f t="shared" si="19"/>
        <v>0</v>
      </c>
      <c r="AJ50" s="87">
        <f t="shared" si="19"/>
        <v>0</v>
      </c>
      <c r="AK50" s="87">
        <f t="shared" si="19"/>
        <v>0</v>
      </c>
      <c r="AL50" s="87">
        <f t="shared" si="19"/>
        <v>0</v>
      </c>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row>
    <row r="51" spans="1:64" s="2" customFormat="1" ht="15.75" thickBot="1" x14ac:dyDescent="0.25">
      <c r="A51" s="27"/>
      <c r="B51" s="28" t="s">
        <v>141</v>
      </c>
      <c r="C51" s="55"/>
      <c r="D51" s="55"/>
      <c r="E51" s="29"/>
      <c r="F51" s="79" t="s">
        <v>72</v>
      </c>
      <c r="G51" s="89">
        <f>SUM(H51:AL51)</f>
        <v>0</v>
      </c>
      <c r="H51" s="90">
        <f t="shared" ref="H51:AL51" si="20">SUM(H41:H50)</f>
        <v>0</v>
      </c>
      <c r="I51" s="90">
        <f>SUM(I41:I50)</f>
        <v>0</v>
      </c>
      <c r="J51" s="90">
        <f t="shared" si="20"/>
        <v>0</v>
      </c>
      <c r="K51" s="90">
        <f t="shared" si="20"/>
        <v>0</v>
      </c>
      <c r="L51" s="90">
        <f t="shared" si="20"/>
        <v>0</v>
      </c>
      <c r="M51" s="90">
        <f t="shared" si="20"/>
        <v>0</v>
      </c>
      <c r="N51" s="90">
        <f t="shared" si="20"/>
        <v>0</v>
      </c>
      <c r="O51" s="90">
        <f t="shared" si="20"/>
        <v>0</v>
      </c>
      <c r="P51" s="90">
        <f t="shared" si="20"/>
        <v>0</v>
      </c>
      <c r="Q51" s="90">
        <f t="shared" si="20"/>
        <v>0</v>
      </c>
      <c r="R51" s="90">
        <f t="shared" si="20"/>
        <v>0</v>
      </c>
      <c r="S51" s="90">
        <f t="shared" si="20"/>
        <v>0</v>
      </c>
      <c r="T51" s="90">
        <f t="shared" si="20"/>
        <v>0</v>
      </c>
      <c r="U51" s="90">
        <f t="shared" si="20"/>
        <v>0</v>
      </c>
      <c r="V51" s="90">
        <f t="shared" si="20"/>
        <v>0</v>
      </c>
      <c r="W51" s="90">
        <f t="shared" si="20"/>
        <v>0</v>
      </c>
      <c r="X51" s="90">
        <f t="shared" si="20"/>
        <v>0</v>
      </c>
      <c r="Y51" s="90">
        <f t="shared" si="20"/>
        <v>0</v>
      </c>
      <c r="Z51" s="90">
        <f t="shared" si="20"/>
        <v>0</v>
      </c>
      <c r="AA51" s="90">
        <f t="shared" si="20"/>
        <v>0</v>
      </c>
      <c r="AB51" s="90">
        <f t="shared" si="20"/>
        <v>0</v>
      </c>
      <c r="AC51" s="90">
        <f t="shared" si="20"/>
        <v>0</v>
      </c>
      <c r="AD51" s="90">
        <f t="shared" si="20"/>
        <v>0</v>
      </c>
      <c r="AE51" s="90">
        <f t="shared" si="20"/>
        <v>0</v>
      </c>
      <c r="AF51" s="90">
        <f t="shared" si="20"/>
        <v>0</v>
      </c>
      <c r="AG51" s="90">
        <f t="shared" si="20"/>
        <v>0</v>
      </c>
      <c r="AH51" s="90">
        <f t="shared" si="20"/>
        <v>0</v>
      </c>
      <c r="AI51" s="90">
        <f t="shared" si="20"/>
        <v>0</v>
      </c>
      <c r="AJ51" s="90">
        <f t="shared" si="20"/>
        <v>0</v>
      </c>
      <c r="AK51" s="90">
        <f t="shared" si="20"/>
        <v>0</v>
      </c>
      <c r="AL51" s="90">
        <f t="shared" si="20"/>
        <v>0</v>
      </c>
    </row>
    <row r="52" spans="1:64" s="1" customFormat="1" ht="15" x14ac:dyDescent="0.2">
      <c r="A52" s="33"/>
      <c r="B52" s="41"/>
      <c r="C52" s="67"/>
      <c r="D52" s="67"/>
      <c r="E52" s="26"/>
      <c r="F52" s="91"/>
      <c r="G52" s="91"/>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row>
    <row r="53" spans="1:64" s="34" customFormat="1" ht="13.5" thickBot="1" x14ac:dyDescent="0.25">
      <c r="A53" s="46">
        <v>20</v>
      </c>
      <c r="B53" s="31" t="s">
        <v>136</v>
      </c>
      <c r="C53" s="31"/>
      <c r="D53" s="31"/>
      <c r="E53" s="60"/>
      <c r="F53" s="78"/>
      <c r="G53" s="122" t="s">
        <v>93</v>
      </c>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row>
    <row r="54" spans="1:64" s="2" customFormat="1" x14ac:dyDescent="0.2">
      <c r="A54" s="119">
        <f>A53+0.01</f>
        <v>20.010000000000002</v>
      </c>
      <c r="B54" s="27" t="s">
        <v>140</v>
      </c>
      <c r="C54" s="27"/>
      <c r="D54" s="68"/>
      <c r="E54" s="72"/>
      <c r="F54" s="76" t="s">
        <v>72</v>
      </c>
      <c r="G54" s="86">
        <f>SUM(H54:AL54)</f>
        <v>0</v>
      </c>
      <c r="H54" s="94">
        <v>0</v>
      </c>
      <c r="I54" s="94">
        <v>0</v>
      </c>
      <c r="J54" s="94">
        <v>0</v>
      </c>
      <c r="K54" s="94">
        <v>0</v>
      </c>
      <c r="L54" s="94">
        <v>0</v>
      </c>
      <c r="M54" s="94">
        <v>0</v>
      </c>
      <c r="N54" s="94">
        <v>0</v>
      </c>
      <c r="O54" s="94">
        <v>0</v>
      </c>
      <c r="P54" s="94">
        <v>0</v>
      </c>
      <c r="Q54" s="94">
        <v>0</v>
      </c>
      <c r="R54" s="94">
        <v>0</v>
      </c>
      <c r="S54" s="94">
        <v>0</v>
      </c>
      <c r="T54" s="94">
        <v>0</v>
      </c>
      <c r="U54" s="94">
        <v>0</v>
      </c>
      <c r="V54" s="94">
        <v>0</v>
      </c>
      <c r="W54" s="94">
        <v>0</v>
      </c>
      <c r="X54" s="94">
        <v>0</v>
      </c>
      <c r="Y54" s="94">
        <v>0</v>
      </c>
      <c r="Z54" s="94">
        <v>0</v>
      </c>
      <c r="AA54" s="94">
        <v>0</v>
      </c>
      <c r="AB54" s="94">
        <v>0</v>
      </c>
      <c r="AC54" s="94">
        <v>0</v>
      </c>
      <c r="AD54" s="94">
        <v>0</v>
      </c>
      <c r="AE54" s="94">
        <v>0</v>
      </c>
      <c r="AF54" s="94">
        <v>0</v>
      </c>
      <c r="AG54" s="94">
        <v>0</v>
      </c>
      <c r="AH54" s="94">
        <v>0</v>
      </c>
      <c r="AI54" s="94">
        <v>0</v>
      </c>
      <c r="AJ54" s="94">
        <v>0</v>
      </c>
      <c r="AK54" s="94">
        <v>0</v>
      </c>
      <c r="AL54" s="94">
        <v>0</v>
      </c>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row>
    <row r="55" spans="1:64" s="2" customFormat="1" x14ac:dyDescent="0.2">
      <c r="A55" s="119">
        <f t="shared" ref="A55:A63" si="21">A54+0.01</f>
        <v>20.020000000000003</v>
      </c>
      <c r="B55" s="27" t="s">
        <v>137</v>
      </c>
      <c r="C55" s="27"/>
      <c r="D55" s="69"/>
      <c r="E55" s="73">
        <v>80</v>
      </c>
      <c r="F55" s="76" t="s">
        <v>72</v>
      </c>
      <c r="G55" s="88">
        <f t="shared" ref="G55:G63" si="22">SUM(H55:AL55)</f>
        <v>0</v>
      </c>
      <c r="H55" s="87">
        <f>'Sheet_2 Inputs &amp; Outputs (t)'!G37*($E$55*((1+Inflation_rate)^H2))</f>
        <v>0</v>
      </c>
      <c r="I55" s="87">
        <f>'Sheet_2 Inputs &amp; Outputs (t)'!H37*($E$55*((1+Inflation_rate)^I2))</f>
        <v>0</v>
      </c>
      <c r="J55" s="87">
        <f>'Sheet_2 Inputs &amp; Outputs (t)'!I37*($E$55*((1+Inflation_rate)^J2))</f>
        <v>0</v>
      </c>
      <c r="K55" s="87">
        <f>'Sheet_2 Inputs &amp; Outputs (t)'!J37*($E$55*((1+Inflation_rate)^K2))</f>
        <v>0</v>
      </c>
      <c r="L55" s="87">
        <f>'Sheet_2 Inputs &amp; Outputs (t)'!K37*($E$55*((1+Inflation_rate)^L2))</f>
        <v>0</v>
      </c>
      <c r="M55" s="87">
        <f>'Sheet_2 Inputs &amp; Outputs (t)'!L37*($E$55*((1+Inflation_rate)^M2))</f>
        <v>0</v>
      </c>
      <c r="N55" s="87">
        <f>'Sheet_2 Inputs &amp; Outputs (t)'!M37*($E$55*((1+Inflation_rate)^N2))</f>
        <v>0</v>
      </c>
      <c r="O55" s="87">
        <f>'Sheet_2 Inputs &amp; Outputs (t)'!N37*($E$55*((1+Inflation_rate)^O2))</f>
        <v>0</v>
      </c>
      <c r="P55" s="87">
        <f>'Sheet_2 Inputs &amp; Outputs (t)'!O37*($E$55*((1+Inflation_rate)^P2))</f>
        <v>0</v>
      </c>
      <c r="Q55" s="87">
        <f>'Sheet_2 Inputs &amp; Outputs (t)'!P37*($E$55*((1+Inflation_rate)^Q2))</f>
        <v>0</v>
      </c>
      <c r="R55" s="87">
        <f>'Sheet_2 Inputs &amp; Outputs (t)'!Q37*($E$55*((1+Inflation_rate)^R2))</f>
        <v>0</v>
      </c>
      <c r="S55" s="87">
        <f>'Sheet_2 Inputs &amp; Outputs (t)'!R37*($E$55*((1+Inflation_rate)^S2))</f>
        <v>0</v>
      </c>
      <c r="T55" s="87">
        <f>'Sheet_2 Inputs &amp; Outputs (t)'!S37*($E$55*((1+Inflation_rate)^T2))</f>
        <v>0</v>
      </c>
      <c r="U55" s="87">
        <f>'Sheet_2 Inputs &amp; Outputs (t)'!T37*($E$55*((1+Inflation_rate)^U2))</f>
        <v>0</v>
      </c>
      <c r="V55" s="87">
        <f>'Sheet_2 Inputs &amp; Outputs (t)'!U37*($E$55*((1+Inflation_rate)^V2))</f>
        <v>0</v>
      </c>
      <c r="W55" s="87">
        <f>'Sheet_2 Inputs &amp; Outputs (t)'!V37*($E$55*((1+Inflation_rate)^W2))</f>
        <v>0</v>
      </c>
      <c r="X55" s="87">
        <f>'Sheet_2 Inputs &amp; Outputs (t)'!W37*($E$55*((1+Inflation_rate)^X2))</f>
        <v>0</v>
      </c>
      <c r="Y55" s="87">
        <f>'Sheet_2 Inputs &amp; Outputs (t)'!X37*($E$55*((1+Inflation_rate)^Y2))</f>
        <v>0</v>
      </c>
      <c r="Z55" s="87">
        <f>'Sheet_2 Inputs &amp; Outputs (t)'!Y37*($E$55*((1+Inflation_rate)^Z2))</f>
        <v>0</v>
      </c>
      <c r="AA55" s="87">
        <f>'Sheet_2 Inputs &amp; Outputs (t)'!Z37*($E$55*((1+Inflation_rate)^AA2))</f>
        <v>0</v>
      </c>
      <c r="AB55" s="87">
        <f>'Sheet_2 Inputs &amp; Outputs (t)'!AA37*($E$55*((1+Inflation_rate)^AB2))</f>
        <v>0</v>
      </c>
      <c r="AC55" s="87">
        <f>'Sheet_2 Inputs &amp; Outputs (t)'!AB37*($E$55*((1+Inflation_rate)^AC2))</f>
        <v>0</v>
      </c>
      <c r="AD55" s="87">
        <f>'Sheet_2 Inputs &amp; Outputs (t)'!AC37*($E$55*((1+Inflation_rate)^AD2))</f>
        <v>0</v>
      </c>
      <c r="AE55" s="87">
        <f>'Sheet_2 Inputs &amp; Outputs (t)'!AD37*($E$55*((1+Inflation_rate)^AE2))</f>
        <v>0</v>
      </c>
      <c r="AF55" s="87">
        <f>'Sheet_2 Inputs &amp; Outputs (t)'!AE37*($E$55*((1+Inflation_rate)^AF2))</f>
        <v>0</v>
      </c>
      <c r="AG55" s="87">
        <f>'Sheet_2 Inputs &amp; Outputs (t)'!AF37*($E$55*((1+Inflation_rate)^AG2))</f>
        <v>0</v>
      </c>
      <c r="AH55" s="87">
        <f>'Sheet_2 Inputs &amp; Outputs (t)'!AG37*($E$55*((1+Inflation_rate)^AH2))</f>
        <v>0</v>
      </c>
      <c r="AI55" s="87">
        <f>'Sheet_2 Inputs &amp; Outputs (t)'!AH37*($E$55*((1+Inflation_rate)^AI2))</f>
        <v>0</v>
      </c>
      <c r="AJ55" s="87">
        <f>'Sheet_2 Inputs &amp; Outputs (t)'!AI37*($E$55*((1+Inflation_rate)^AJ2))</f>
        <v>0</v>
      </c>
      <c r="AK55" s="87">
        <f>'Sheet_2 Inputs &amp; Outputs (t)'!AJ37*($E$55*((1+Inflation_rate)^AK2))</f>
        <v>0</v>
      </c>
      <c r="AL55" s="87">
        <f>'Sheet_2 Inputs &amp; Outputs (t)'!AK37*($E$55*((1+Inflation_rate)^AL2))</f>
        <v>0</v>
      </c>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row>
    <row r="56" spans="1:64" s="2" customFormat="1" x14ac:dyDescent="0.2">
      <c r="A56" s="119">
        <f t="shared" si="21"/>
        <v>20.030000000000005</v>
      </c>
      <c r="B56" s="27" t="s">
        <v>138</v>
      </c>
      <c r="C56" s="27"/>
      <c r="D56" s="69"/>
      <c r="E56" s="73"/>
      <c r="F56" s="76" t="s">
        <v>72</v>
      </c>
      <c r="G56" s="88">
        <f t="shared" si="22"/>
        <v>0</v>
      </c>
      <c r="H56" s="94">
        <v>0</v>
      </c>
      <c r="I56" s="87">
        <f t="shared" ref="I56:AL56" si="23">H56*(1+Inflation_rate)</f>
        <v>0</v>
      </c>
      <c r="J56" s="87">
        <f t="shared" si="23"/>
        <v>0</v>
      </c>
      <c r="K56" s="87">
        <f t="shared" si="23"/>
        <v>0</v>
      </c>
      <c r="L56" s="87">
        <f t="shared" si="23"/>
        <v>0</v>
      </c>
      <c r="M56" s="87">
        <f t="shared" si="23"/>
        <v>0</v>
      </c>
      <c r="N56" s="87">
        <f t="shared" si="23"/>
        <v>0</v>
      </c>
      <c r="O56" s="87">
        <f t="shared" si="23"/>
        <v>0</v>
      </c>
      <c r="P56" s="87">
        <f t="shared" si="23"/>
        <v>0</v>
      </c>
      <c r="Q56" s="87">
        <f t="shared" si="23"/>
        <v>0</v>
      </c>
      <c r="R56" s="87">
        <f t="shared" si="23"/>
        <v>0</v>
      </c>
      <c r="S56" s="87">
        <f t="shared" si="23"/>
        <v>0</v>
      </c>
      <c r="T56" s="87">
        <f t="shared" si="23"/>
        <v>0</v>
      </c>
      <c r="U56" s="87">
        <f t="shared" si="23"/>
        <v>0</v>
      </c>
      <c r="V56" s="87">
        <f t="shared" si="23"/>
        <v>0</v>
      </c>
      <c r="W56" s="87">
        <f t="shared" si="23"/>
        <v>0</v>
      </c>
      <c r="X56" s="87">
        <f t="shared" si="23"/>
        <v>0</v>
      </c>
      <c r="Y56" s="87">
        <f t="shared" si="23"/>
        <v>0</v>
      </c>
      <c r="Z56" s="87">
        <f t="shared" si="23"/>
        <v>0</v>
      </c>
      <c r="AA56" s="87">
        <f t="shared" si="23"/>
        <v>0</v>
      </c>
      <c r="AB56" s="87">
        <f t="shared" si="23"/>
        <v>0</v>
      </c>
      <c r="AC56" s="87">
        <f t="shared" si="23"/>
        <v>0</v>
      </c>
      <c r="AD56" s="87">
        <f t="shared" si="23"/>
        <v>0</v>
      </c>
      <c r="AE56" s="87">
        <f t="shared" si="23"/>
        <v>0</v>
      </c>
      <c r="AF56" s="87">
        <f t="shared" si="23"/>
        <v>0</v>
      </c>
      <c r="AG56" s="87">
        <f t="shared" si="23"/>
        <v>0</v>
      </c>
      <c r="AH56" s="87">
        <f t="shared" si="23"/>
        <v>0</v>
      </c>
      <c r="AI56" s="87">
        <f t="shared" si="23"/>
        <v>0</v>
      </c>
      <c r="AJ56" s="87">
        <f t="shared" si="23"/>
        <v>0</v>
      </c>
      <c r="AK56" s="87">
        <f t="shared" si="23"/>
        <v>0</v>
      </c>
      <c r="AL56" s="87">
        <f t="shared" si="23"/>
        <v>0</v>
      </c>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row>
    <row r="57" spans="1:64" s="2" customFormat="1" x14ac:dyDescent="0.2">
      <c r="A57" s="119">
        <f t="shared" si="21"/>
        <v>20.040000000000006</v>
      </c>
      <c r="B57" s="27" t="s">
        <v>139</v>
      </c>
      <c r="C57" s="27"/>
      <c r="D57" s="70"/>
      <c r="E57" s="73"/>
      <c r="F57" s="76" t="s">
        <v>72</v>
      </c>
      <c r="G57" s="88">
        <f t="shared" si="22"/>
        <v>0</v>
      </c>
      <c r="H57" s="94">
        <v>0</v>
      </c>
      <c r="I57" s="87">
        <f t="shared" ref="I57:AL57" si="24">H57*(1+Inflation_rate)</f>
        <v>0</v>
      </c>
      <c r="J57" s="87">
        <f t="shared" si="24"/>
        <v>0</v>
      </c>
      <c r="K57" s="87">
        <f t="shared" si="24"/>
        <v>0</v>
      </c>
      <c r="L57" s="87">
        <f t="shared" si="24"/>
        <v>0</v>
      </c>
      <c r="M57" s="87">
        <f t="shared" si="24"/>
        <v>0</v>
      </c>
      <c r="N57" s="87">
        <f t="shared" si="24"/>
        <v>0</v>
      </c>
      <c r="O57" s="87">
        <f t="shared" si="24"/>
        <v>0</v>
      </c>
      <c r="P57" s="87">
        <f t="shared" si="24"/>
        <v>0</v>
      </c>
      <c r="Q57" s="87">
        <f t="shared" si="24"/>
        <v>0</v>
      </c>
      <c r="R57" s="87">
        <f t="shared" si="24"/>
        <v>0</v>
      </c>
      <c r="S57" s="87">
        <f t="shared" si="24"/>
        <v>0</v>
      </c>
      <c r="T57" s="87">
        <f t="shared" si="24"/>
        <v>0</v>
      </c>
      <c r="U57" s="87">
        <f t="shared" si="24"/>
        <v>0</v>
      </c>
      <c r="V57" s="87">
        <f t="shared" si="24"/>
        <v>0</v>
      </c>
      <c r="W57" s="87">
        <f t="shared" si="24"/>
        <v>0</v>
      </c>
      <c r="X57" s="87">
        <f t="shared" si="24"/>
        <v>0</v>
      </c>
      <c r="Y57" s="87">
        <f t="shared" si="24"/>
        <v>0</v>
      </c>
      <c r="Z57" s="87">
        <f t="shared" si="24"/>
        <v>0</v>
      </c>
      <c r="AA57" s="87">
        <f t="shared" si="24"/>
        <v>0</v>
      </c>
      <c r="AB57" s="87">
        <f t="shared" si="24"/>
        <v>0</v>
      </c>
      <c r="AC57" s="87">
        <f t="shared" si="24"/>
        <v>0</v>
      </c>
      <c r="AD57" s="87">
        <f t="shared" si="24"/>
        <v>0</v>
      </c>
      <c r="AE57" s="87">
        <f t="shared" si="24"/>
        <v>0</v>
      </c>
      <c r="AF57" s="87">
        <f t="shared" si="24"/>
        <v>0</v>
      </c>
      <c r="AG57" s="87">
        <f t="shared" si="24"/>
        <v>0</v>
      </c>
      <c r="AH57" s="87">
        <f t="shared" si="24"/>
        <v>0</v>
      </c>
      <c r="AI57" s="87">
        <f t="shared" si="24"/>
        <v>0</v>
      </c>
      <c r="AJ57" s="87">
        <f t="shared" si="24"/>
        <v>0</v>
      </c>
      <c r="AK57" s="87">
        <f t="shared" si="24"/>
        <v>0</v>
      </c>
      <c r="AL57" s="87">
        <f t="shared" si="24"/>
        <v>0</v>
      </c>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row>
    <row r="58" spans="1:64" s="2" customFormat="1" x14ac:dyDescent="0.2">
      <c r="A58" s="119">
        <f t="shared" si="21"/>
        <v>20.050000000000008</v>
      </c>
      <c r="B58" s="27" t="s">
        <v>212</v>
      </c>
      <c r="C58" s="27"/>
      <c r="D58" s="69"/>
      <c r="E58" s="73"/>
      <c r="F58" s="76" t="s">
        <v>72</v>
      </c>
      <c r="G58" s="88">
        <f t="shared" si="22"/>
        <v>0</v>
      </c>
      <c r="H58" s="94">
        <v>0</v>
      </c>
      <c r="I58" s="87">
        <f t="shared" ref="I58:AL58" si="25">H58*(1+Inflation_rate)</f>
        <v>0</v>
      </c>
      <c r="J58" s="87">
        <f t="shared" si="25"/>
        <v>0</v>
      </c>
      <c r="K58" s="87">
        <f t="shared" si="25"/>
        <v>0</v>
      </c>
      <c r="L58" s="87">
        <f t="shared" si="25"/>
        <v>0</v>
      </c>
      <c r="M58" s="87">
        <f t="shared" si="25"/>
        <v>0</v>
      </c>
      <c r="N58" s="87">
        <f t="shared" si="25"/>
        <v>0</v>
      </c>
      <c r="O58" s="87">
        <f t="shared" si="25"/>
        <v>0</v>
      </c>
      <c r="P58" s="87">
        <f t="shared" si="25"/>
        <v>0</v>
      </c>
      <c r="Q58" s="87">
        <f t="shared" si="25"/>
        <v>0</v>
      </c>
      <c r="R58" s="87">
        <f t="shared" si="25"/>
        <v>0</v>
      </c>
      <c r="S58" s="87">
        <f t="shared" si="25"/>
        <v>0</v>
      </c>
      <c r="T58" s="87">
        <f t="shared" si="25"/>
        <v>0</v>
      </c>
      <c r="U58" s="87">
        <f t="shared" si="25"/>
        <v>0</v>
      </c>
      <c r="V58" s="87">
        <f t="shared" si="25"/>
        <v>0</v>
      </c>
      <c r="W58" s="87">
        <f t="shared" si="25"/>
        <v>0</v>
      </c>
      <c r="X58" s="87">
        <f t="shared" si="25"/>
        <v>0</v>
      </c>
      <c r="Y58" s="87">
        <f t="shared" si="25"/>
        <v>0</v>
      </c>
      <c r="Z58" s="87">
        <f t="shared" si="25"/>
        <v>0</v>
      </c>
      <c r="AA58" s="87">
        <f t="shared" si="25"/>
        <v>0</v>
      </c>
      <c r="AB58" s="87">
        <f t="shared" si="25"/>
        <v>0</v>
      </c>
      <c r="AC58" s="87">
        <f t="shared" si="25"/>
        <v>0</v>
      </c>
      <c r="AD58" s="87">
        <f t="shared" si="25"/>
        <v>0</v>
      </c>
      <c r="AE58" s="87">
        <f t="shared" si="25"/>
        <v>0</v>
      </c>
      <c r="AF58" s="87">
        <f t="shared" si="25"/>
        <v>0</v>
      </c>
      <c r="AG58" s="87">
        <f t="shared" si="25"/>
        <v>0</v>
      </c>
      <c r="AH58" s="87">
        <f t="shared" si="25"/>
        <v>0</v>
      </c>
      <c r="AI58" s="87">
        <f t="shared" si="25"/>
        <v>0</v>
      </c>
      <c r="AJ58" s="87">
        <f t="shared" si="25"/>
        <v>0</v>
      </c>
      <c r="AK58" s="87">
        <f t="shared" si="25"/>
        <v>0</v>
      </c>
      <c r="AL58" s="87">
        <f t="shared" si="25"/>
        <v>0</v>
      </c>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row>
    <row r="59" spans="1:64" s="2" customFormat="1" x14ac:dyDescent="0.2">
      <c r="A59" s="119">
        <f t="shared" si="21"/>
        <v>20.060000000000009</v>
      </c>
      <c r="B59" s="27" t="s">
        <v>58</v>
      </c>
      <c r="C59" s="27"/>
      <c r="D59" s="69"/>
      <c r="E59" s="73"/>
      <c r="F59" s="76" t="s">
        <v>72</v>
      </c>
      <c r="G59" s="88">
        <f t="shared" si="22"/>
        <v>0</v>
      </c>
      <c r="H59" s="94">
        <v>0</v>
      </c>
      <c r="I59" s="87">
        <f t="shared" ref="I59:AL59" si="26">H59*(1+Inflation_rate)</f>
        <v>0</v>
      </c>
      <c r="J59" s="87">
        <f t="shared" si="26"/>
        <v>0</v>
      </c>
      <c r="K59" s="87">
        <f t="shared" si="26"/>
        <v>0</v>
      </c>
      <c r="L59" s="87">
        <f t="shared" si="26"/>
        <v>0</v>
      </c>
      <c r="M59" s="87">
        <f t="shared" si="26"/>
        <v>0</v>
      </c>
      <c r="N59" s="87">
        <f t="shared" si="26"/>
        <v>0</v>
      </c>
      <c r="O59" s="87">
        <f t="shared" si="26"/>
        <v>0</v>
      </c>
      <c r="P59" s="87">
        <f t="shared" si="26"/>
        <v>0</v>
      </c>
      <c r="Q59" s="87">
        <f t="shared" si="26"/>
        <v>0</v>
      </c>
      <c r="R59" s="87">
        <f t="shared" si="26"/>
        <v>0</v>
      </c>
      <c r="S59" s="87">
        <f t="shared" si="26"/>
        <v>0</v>
      </c>
      <c r="T59" s="87">
        <f t="shared" si="26"/>
        <v>0</v>
      </c>
      <c r="U59" s="87">
        <f t="shared" si="26"/>
        <v>0</v>
      </c>
      <c r="V59" s="87">
        <f t="shared" si="26"/>
        <v>0</v>
      </c>
      <c r="W59" s="87">
        <f t="shared" si="26"/>
        <v>0</v>
      </c>
      <c r="X59" s="87">
        <f t="shared" si="26"/>
        <v>0</v>
      </c>
      <c r="Y59" s="87">
        <f t="shared" si="26"/>
        <v>0</v>
      </c>
      <c r="Z59" s="87">
        <f t="shared" si="26"/>
        <v>0</v>
      </c>
      <c r="AA59" s="87">
        <f t="shared" si="26"/>
        <v>0</v>
      </c>
      <c r="AB59" s="87">
        <f t="shared" si="26"/>
        <v>0</v>
      </c>
      <c r="AC59" s="87">
        <f t="shared" si="26"/>
        <v>0</v>
      </c>
      <c r="AD59" s="87">
        <f t="shared" si="26"/>
        <v>0</v>
      </c>
      <c r="AE59" s="87">
        <f t="shared" si="26"/>
        <v>0</v>
      </c>
      <c r="AF59" s="87">
        <f t="shared" si="26"/>
        <v>0</v>
      </c>
      <c r="AG59" s="87">
        <f t="shared" si="26"/>
        <v>0</v>
      </c>
      <c r="AH59" s="87">
        <f t="shared" si="26"/>
        <v>0</v>
      </c>
      <c r="AI59" s="87">
        <f t="shared" si="26"/>
        <v>0</v>
      </c>
      <c r="AJ59" s="87">
        <f t="shared" si="26"/>
        <v>0</v>
      </c>
      <c r="AK59" s="87">
        <f t="shared" si="26"/>
        <v>0</v>
      </c>
      <c r="AL59" s="87">
        <f t="shared" si="26"/>
        <v>0</v>
      </c>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row>
    <row r="60" spans="1:64" s="2" customFormat="1" x14ac:dyDescent="0.2">
      <c r="A60" s="119">
        <f t="shared" si="21"/>
        <v>20.070000000000011</v>
      </c>
      <c r="B60" s="27" t="s">
        <v>58</v>
      </c>
      <c r="C60" s="27"/>
      <c r="D60" s="69"/>
      <c r="E60" s="73"/>
      <c r="F60" s="76" t="s">
        <v>72</v>
      </c>
      <c r="G60" s="88">
        <f t="shared" si="22"/>
        <v>0</v>
      </c>
      <c r="H60" s="94">
        <v>0</v>
      </c>
      <c r="I60" s="87">
        <f t="shared" ref="I60:AL60" si="27">H60*(1+Inflation_rate)</f>
        <v>0</v>
      </c>
      <c r="J60" s="87">
        <f t="shared" si="27"/>
        <v>0</v>
      </c>
      <c r="K60" s="87">
        <f t="shared" si="27"/>
        <v>0</v>
      </c>
      <c r="L60" s="87">
        <f t="shared" si="27"/>
        <v>0</v>
      </c>
      <c r="M60" s="87">
        <f t="shared" si="27"/>
        <v>0</v>
      </c>
      <c r="N60" s="87">
        <f t="shared" si="27"/>
        <v>0</v>
      </c>
      <c r="O60" s="87">
        <f t="shared" si="27"/>
        <v>0</v>
      </c>
      <c r="P60" s="87">
        <f t="shared" si="27"/>
        <v>0</v>
      </c>
      <c r="Q60" s="87">
        <f t="shared" si="27"/>
        <v>0</v>
      </c>
      <c r="R60" s="87">
        <f t="shared" si="27"/>
        <v>0</v>
      </c>
      <c r="S60" s="87">
        <f t="shared" si="27"/>
        <v>0</v>
      </c>
      <c r="T60" s="87">
        <f t="shared" si="27"/>
        <v>0</v>
      </c>
      <c r="U60" s="87">
        <f t="shared" si="27"/>
        <v>0</v>
      </c>
      <c r="V60" s="87">
        <f t="shared" si="27"/>
        <v>0</v>
      </c>
      <c r="W60" s="87">
        <f t="shared" si="27"/>
        <v>0</v>
      </c>
      <c r="X60" s="87">
        <f t="shared" si="27"/>
        <v>0</v>
      </c>
      <c r="Y60" s="87">
        <f t="shared" si="27"/>
        <v>0</v>
      </c>
      <c r="Z60" s="87">
        <f t="shared" si="27"/>
        <v>0</v>
      </c>
      <c r="AA60" s="87">
        <f t="shared" si="27"/>
        <v>0</v>
      </c>
      <c r="AB60" s="87">
        <f t="shared" si="27"/>
        <v>0</v>
      </c>
      <c r="AC60" s="87">
        <f t="shared" si="27"/>
        <v>0</v>
      </c>
      <c r="AD60" s="87">
        <f t="shared" si="27"/>
        <v>0</v>
      </c>
      <c r="AE60" s="87">
        <f t="shared" si="27"/>
        <v>0</v>
      </c>
      <c r="AF60" s="87">
        <f t="shared" si="27"/>
        <v>0</v>
      </c>
      <c r="AG60" s="87">
        <f t="shared" si="27"/>
        <v>0</v>
      </c>
      <c r="AH60" s="87">
        <f t="shared" si="27"/>
        <v>0</v>
      </c>
      <c r="AI60" s="87">
        <f t="shared" si="27"/>
        <v>0</v>
      </c>
      <c r="AJ60" s="87">
        <f t="shared" si="27"/>
        <v>0</v>
      </c>
      <c r="AK60" s="87">
        <f t="shared" si="27"/>
        <v>0</v>
      </c>
      <c r="AL60" s="87">
        <f t="shared" si="27"/>
        <v>0</v>
      </c>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row>
    <row r="61" spans="1:64" s="2" customFormat="1" x14ac:dyDescent="0.2">
      <c r="A61" s="119">
        <f t="shared" si="21"/>
        <v>20.080000000000013</v>
      </c>
      <c r="B61" s="27" t="s">
        <v>58</v>
      </c>
      <c r="C61" s="27"/>
      <c r="D61" s="69"/>
      <c r="E61" s="73"/>
      <c r="F61" s="76" t="s">
        <v>72</v>
      </c>
      <c r="G61" s="88">
        <f t="shared" si="22"/>
        <v>0</v>
      </c>
      <c r="H61" s="94">
        <v>0</v>
      </c>
      <c r="I61" s="87">
        <f t="shared" ref="I61:AL61" si="28">H61*(1+Inflation_rate)</f>
        <v>0</v>
      </c>
      <c r="J61" s="87">
        <f t="shared" si="28"/>
        <v>0</v>
      </c>
      <c r="K61" s="87">
        <f t="shared" si="28"/>
        <v>0</v>
      </c>
      <c r="L61" s="87">
        <f t="shared" si="28"/>
        <v>0</v>
      </c>
      <c r="M61" s="87">
        <f t="shared" si="28"/>
        <v>0</v>
      </c>
      <c r="N61" s="87">
        <f t="shared" si="28"/>
        <v>0</v>
      </c>
      <c r="O61" s="87">
        <f t="shared" si="28"/>
        <v>0</v>
      </c>
      <c r="P61" s="87">
        <f t="shared" si="28"/>
        <v>0</v>
      </c>
      <c r="Q61" s="87">
        <f t="shared" si="28"/>
        <v>0</v>
      </c>
      <c r="R61" s="87">
        <f t="shared" si="28"/>
        <v>0</v>
      </c>
      <c r="S61" s="87">
        <f t="shared" si="28"/>
        <v>0</v>
      </c>
      <c r="T61" s="87">
        <f t="shared" si="28"/>
        <v>0</v>
      </c>
      <c r="U61" s="87">
        <f t="shared" si="28"/>
        <v>0</v>
      </c>
      <c r="V61" s="87">
        <f t="shared" si="28"/>
        <v>0</v>
      </c>
      <c r="W61" s="87">
        <f t="shared" si="28"/>
        <v>0</v>
      </c>
      <c r="X61" s="87">
        <f t="shared" si="28"/>
        <v>0</v>
      </c>
      <c r="Y61" s="87">
        <f t="shared" si="28"/>
        <v>0</v>
      </c>
      <c r="Z61" s="87">
        <f t="shared" si="28"/>
        <v>0</v>
      </c>
      <c r="AA61" s="87">
        <f t="shared" si="28"/>
        <v>0</v>
      </c>
      <c r="AB61" s="87">
        <f t="shared" si="28"/>
        <v>0</v>
      </c>
      <c r="AC61" s="87">
        <f t="shared" si="28"/>
        <v>0</v>
      </c>
      <c r="AD61" s="87">
        <f t="shared" si="28"/>
        <v>0</v>
      </c>
      <c r="AE61" s="87">
        <f t="shared" si="28"/>
        <v>0</v>
      </c>
      <c r="AF61" s="87">
        <f t="shared" si="28"/>
        <v>0</v>
      </c>
      <c r="AG61" s="87">
        <f t="shared" si="28"/>
        <v>0</v>
      </c>
      <c r="AH61" s="87">
        <f t="shared" si="28"/>
        <v>0</v>
      </c>
      <c r="AI61" s="87">
        <f t="shared" si="28"/>
        <v>0</v>
      </c>
      <c r="AJ61" s="87">
        <f t="shared" si="28"/>
        <v>0</v>
      </c>
      <c r="AK61" s="87">
        <f t="shared" si="28"/>
        <v>0</v>
      </c>
      <c r="AL61" s="87">
        <f t="shared" si="28"/>
        <v>0</v>
      </c>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row>
    <row r="62" spans="1:64" s="2" customFormat="1" x14ac:dyDescent="0.2">
      <c r="A62" s="119">
        <f t="shared" si="21"/>
        <v>20.090000000000014</v>
      </c>
      <c r="B62" s="27" t="s">
        <v>58</v>
      </c>
      <c r="C62" s="27"/>
      <c r="D62" s="69"/>
      <c r="E62" s="73"/>
      <c r="F62" s="76" t="s">
        <v>72</v>
      </c>
      <c r="G62" s="88">
        <f t="shared" si="22"/>
        <v>0</v>
      </c>
      <c r="H62" s="94">
        <v>0</v>
      </c>
      <c r="I62" s="87">
        <f t="shared" ref="I62:AL62" si="29">H62*(1+Inflation_rate)</f>
        <v>0</v>
      </c>
      <c r="J62" s="87">
        <f t="shared" si="29"/>
        <v>0</v>
      </c>
      <c r="K62" s="87">
        <f t="shared" si="29"/>
        <v>0</v>
      </c>
      <c r="L62" s="87">
        <f t="shared" si="29"/>
        <v>0</v>
      </c>
      <c r="M62" s="87">
        <f t="shared" si="29"/>
        <v>0</v>
      </c>
      <c r="N62" s="87">
        <f t="shared" si="29"/>
        <v>0</v>
      </c>
      <c r="O62" s="87">
        <f t="shared" si="29"/>
        <v>0</v>
      </c>
      <c r="P62" s="87">
        <f t="shared" si="29"/>
        <v>0</v>
      </c>
      <c r="Q62" s="87">
        <f t="shared" si="29"/>
        <v>0</v>
      </c>
      <c r="R62" s="87">
        <f t="shared" si="29"/>
        <v>0</v>
      </c>
      <c r="S62" s="87">
        <f t="shared" si="29"/>
        <v>0</v>
      </c>
      <c r="T62" s="87">
        <f t="shared" si="29"/>
        <v>0</v>
      </c>
      <c r="U62" s="87">
        <f t="shared" si="29"/>
        <v>0</v>
      </c>
      <c r="V62" s="87">
        <f t="shared" si="29"/>
        <v>0</v>
      </c>
      <c r="W62" s="87">
        <f t="shared" si="29"/>
        <v>0</v>
      </c>
      <c r="X62" s="87">
        <f t="shared" si="29"/>
        <v>0</v>
      </c>
      <c r="Y62" s="87">
        <f t="shared" si="29"/>
        <v>0</v>
      </c>
      <c r="Z62" s="87">
        <f t="shared" si="29"/>
        <v>0</v>
      </c>
      <c r="AA62" s="87">
        <f t="shared" si="29"/>
        <v>0</v>
      </c>
      <c r="AB62" s="87">
        <f t="shared" si="29"/>
        <v>0</v>
      </c>
      <c r="AC62" s="87">
        <f t="shared" si="29"/>
        <v>0</v>
      </c>
      <c r="AD62" s="87">
        <f t="shared" si="29"/>
        <v>0</v>
      </c>
      <c r="AE62" s="87">
        <f t="shared" si="29"/>
        <v>0</v>
      </c>
      <c r="AF62" s="87">
        <f t="shared" si="29"/>
        <v>0</v>
      </c>
      <c r="AG62" s="87">
        <f t="shared" si="29"/>
        <v>0</v>
      </c>
      <c r="AH62" s="87">
        <f t="shared" si="29"/>
        <v>0</v>
      </c>
      <c r="AI62" s="87">
        <f t="shared" si="29"/>
        <v>0</v>
      </c>
      <c r="AJ62" s="87">
        <f t="shared" si="29"/>
        <v>0</v>
      </c>
      <c r="AK62" s="87">
        <f t="shared" si="29"/>
        <v>0</v>
      </c>
      <c r="AL62" s="87">
        <f t="shared" si="29"/>
        <v>0</v>
      </c>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row>
    <row r="63" spans="1:64" s="2" customFormat="1" ht="13.5" thickBot="1" x14ac:dyDescent="0.25">
      <c r="A63" s="119">
        <f t="shared" si="21"/>
        <v>20.100000000000016</v>
      </c>
      <c r="B63" s="27" t="s">
        <v>58</v>
      </c>
      <c r="C63" s="27"/>
      <c r="D63" s="69"/>
      <c r="E63" s="74"/>
      <c r="F63" s="76" t="s">
        <v>72</v>
      </c>
      <c r="G63" s="88">
        <f t="shared" si="22"/>
        <v>0</v>
      </c>
      <c r="H63" s="94">
        <v>0</v>
      </c>
      <c r="I63" s="87">
        <f t="shared" ref="I63:AL63" si="30">H63*(1+Inflation_rate)</f>
        <v>0</v>
      </c>
      <c r="J63" s="87">
        <f t="shared" si="30"/>
        <v>0</v>
      </c>
      <c r="K63" s="87">
        <f t="shared" si="30"/>
        <v>0</v>
      </c>
      <c r="L63" s="87">
        <f t="shared" si="30"/>
        <v>0</v>
      </c>
      <c r="M63" s="87">
        <f t="shared" si="30"/>
        <v>0</v>
      </c>
      <c r="N63" s="87">
        <f t="shared" si="30"/>
        <v>0</v>
      </c>
      <c r="O63" s="87">
        <f t="shared" si="30"/>
        <v>0</v>
      </c>
      <c r="P63" s="87">
        <f t="shared" si="30"/>
        <v>0</v>
      </c>
      <c r="Q63" s="87">
        <f t="shared" si="30"/>
        <v>0</v>
      </c>
      <c r="R63" s="87">
        <f t="shared" si="30"/>
        <v>0</v>
      </c>
      <c r="S63" s="87">
        <f t="shared" si="30"/>
        <v>0</v>
      </c>
      <c r="T63" s="87">
        <f t="shared" si="30"/>
        <v>0</v>
      </c>
      <c r="U63" s="87">
        <f t="shared" si="30"/>
        <v>0</v>
      </c>
      <c r="V63" s="87">
        <f t="shared" si="30"/>
        <v>0</v>
      </c>
      <c r="W63" s="87">
        <f t="shared" si="30"/>
        <v>0</v>
      </c>
      <c r="X63" s="87">
        <f t="shared" si="30"/>
        <v>0</v>
      </c>
      <c r="Y63" s="87">
        <f t="shared" si="30"/>
        <v>0</v>
      </c>
      <c r="Z63" s="87">
        <f t="shared" si="30"/>
        <v>0</v>
      </c>
      <c r="AA63" s="87">
        <f t="shared" si="30"/>
        <v>0</v>
      </c>
      <c r="AB63" s="87">
        <f t="shared" si="30"/>
        <v>0</v>
      </c>
      <c r="AC63" s="87">
        <f t="shared" si="30"/>
        <v>0</v>
      </c>
      <c r="AD63" s="87">
        <f t="shared" si="30"/>
        <v>0</v>
      </c>
      <c r="AE63" s="87">
        <f t="shared" si="30"/>
        <v>0</v>
      </c>
      <c r="AF63" s="87">
        <f t="shared" si="30"/>
        <v>0</v>
      </c>
      <c r="AG63" s="87">
        <f t="shared" si="30"/>
        <v>0</v>
      </c>
      <c r="AH63" s="87">
        <f t="shared" si="30"/>
        <v>0</v>
      </c>
      <c r="AI63" s="87">
        <f t="shared" si="30"/>
        <v>0</v>
      </c>
      <c r="AJ63" s="87">
        <f t="shared" si="30"/>
        <v>0</v>
      </c>
      <c r="AK63" s="87">
        <f t="shared" si="30"/>
        <v>0</v>
      </c>
      <c r="AL63" s="87">
        <f t="shared" si="30"/>
        <v>0</v>
      </c>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row>
    <row r="64" spans="1:64" s="2" customFormat="1" ht="15.75" thickBot="1" x14ac:dyDescent="0.25">
      <c r="A64" s="27"/>
      <c r="B64" s="28" t="s">
        <v>142</v>
      </c>
      <c r="C64" s="55"/>
      <c r="D64" s="55"/>
      <c r="E64" s="29"/>
      <c r="F64" s="79" t="s">
        <v>72</v>
      </c>
      <c r="G64" s="89">
        <f>SUM(H64:AL64)</f>
        <v>0</v>
      </c>
      <c r="H64" s="90">
        <f t="shared" ref="H64:AL64" si="31">SUM(H54:H63)</f>
        <v>0</v>
      </c>
      <c r="I64" s="90">
        <f t="shared" si="31"/>
        <v>0</v>
      </c>
      <c r="J64" s="90">
        <f t="shared" si="31"/>
        <v>0</v>
      </c>
      <c r="K64" s="90">
        <f t="shared" si="31"/>
        <v>0</v>
      </c>
      <c r="L64" s="90">
        <f t="shared" si="31"/>
        <v>0</v>
      </c>
      <c r="M64" s="90">
        <f t="shared" si="31"/>
        <v>0</v>
      </c>
      <c r="N64" s="90">
        <f t="shared" si="31"/>
        <v>0</v>
      </c>
      <c r="O64" s="90">
        <f t="shared" si="31"/>
        <v>0</v>
      </c>
      <c r="P64" s="90">
        <f t="shared" si="31"/>
        <v>0</v>
      </c>
      <c r="Q64" s="90">
        <f t="shared" si="31"/>
        <v>0</v>
      </c>
      <c r="R64" s="90">
        <f t="shared" si="31"/>
        <v>0</v>
      </c>
      <c r="S64" s="90">
        <f t="shared" si="31"/>
        <v>0</v>
      </c>
      <c r="T64" s="90">
        <f t="shared" si="31"/>
        <v>0</v>
      </c>
      <c r="U64" s="90">
        <f t="shared" si="31"/>
        <v>0</v>
      </c>
      <c r="V64" s="90">
        <f t="shared" si="31"/>
        <v>0</v>
      </c>
      <c r="W64" s="90">
        <f t="shared" si="31"/>
        <v>0</v>
      </c>
      <c r="X64" s="90">
        <f t="shared" si="31"/>
        <v>0</v>
      </c>
      <c r="Y64" s="90">
        <f t="shared" si="31"/>
        <v>0</v>
      </c>
      <c r="Z64" s="90">
        <f t="shared" si="31"/>
        <v>0</v>
      </c>
      <c r="AA64" s="90">
        <f t="shared" si="31"/>
        <v>0</v>
      </c>
      <c r="AB64" s="90">
        <f t="shared" si="31"/>
        <v>0</v>
      </c>
      <c r="AC64" s="90">
        <f t="shared" si="31"/>
        <v>0</v>
      </c>
      <c r="AD64" s="90">
        <f t="shared" si="31"/>
        <v>0</v>
      </c>
      <c r="AE64" s="90">
        <f t="shared" si="31"/>
        <v>0</v>
      </c>
      <c r="AF64" s="90">
        <f t="shared" si="31"/>
        <v>0</v>
      </c>
      <c r="AG64" s="90">
        <f t="shared" si="31"/>
        <v>0</v>
      </c>
      <c r="AH64" s="90">
        <f t="shared" si="31"/>
        <v>0</v>
      </c>
      <c r="AI64" s="90">
        <f t="shared" si="31"/>
        <v>0</v>
      </c>
      <c r="AJ64" s="90">
        <f t="shared" si="31"/>
        <v>0</v>
      </c>
      <c r="AK64" s="90">
        <f t="shared" si="31"/>
        <v>0</v>
      </c>
      <c r="AL64" s="90">
        <f t="shared" si="31"/>
        <v>0</v>
      </c>
    </row>
    <row r="65" spans="1:38" s="1" customFormat="1" ht="15" x14ac:dyDescent="0.2">
      <c r="A65" s="33"/>
      <c r="B65" s="41"/>
      <c r="C65" s="67"/>
      <c r="D65" s="67"/>
      <c r="E65" s="26"/>
      <c r="F65" s="91"/>
      <c r="G65" s="91"/>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row>
  </sheetData>
  <pageMargins left="0.7" right="0.7" top="0.75" bottom="0.75" header="0.3" footer="0.3"/>
  <pageSetup paperSize="9" scale="26" orientation="landscape" r:id="rId1"/>
  <colBreaks count="1" manualBreakCount="1">
    <brk id="3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0"/>
  <sheetViews>
    <sheetView zoomScale="98" zoomScaleNormal="98" zoomScaleSheetLayoutView="70" workbookViewId="0"/>
  </sheetViews>
  <sheetFormatPr defaultRowHeight="12.75" x14ac:dyDescent="0.2"/>
  <cols>
    <col min="1" max="1" width="3.42578125" customWidth="1"/>
    <col min="2" max="2" width="33.42578125" customWidth="1"/>
    <col min="3" max="3" width="3" customWidth="1"/>
    <col min="4" max="5" width="8.5703125" customWidth="1"/>
    <col min="6" max="6" width="25.85546875" customWidth="1"/>
    <col min="7" max="7" width="8.5703125" customWidth="1"/>
    <col min="8" max="9" width="7" bestFit="1" customWidth="1"/>
    <col min="10" max="10" width="5.140625" customWidth="1"/>
    <col min="11" max="11" width="17.140625" bestFit="1" customWidth="1"/>
    <col min="12" max="12" width="7.5703125" customWidth="1"/>
    <col min="13" max="43" width="12.85546875" bestFit="1" customWidth="1"/>
  </cols>
  <sheetData>
    <row r="1" spans="1:43" s="138" customFormat="1" ht="23.25" x14ac:dyDescent="0.35">
      <c r="A1" s="136" t="s">
        <v>209</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row>
    <row r="2" spans="1:43" s="139" customFormat="1" x14ac:dyDescent="0.2">
      <c r="A2" s="137"/>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row>
    <row r="3" spans="1:43" s="139" customFormat="1" ht="21" x14ac:dyDescent="0.35">
      <c r="A3" s="140" t="s">
        <v>210</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row>
    <row r="4" spans="1:43" s="139" customFormat="1" x14ac:dyDescent="0.2">
      <c r="A4" s="137"/>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row>
    <row r="5" spans="1:43" s="139" customFormat="1" x14ac:dyDescent="0.2">
      <c r="A5" s="137"/>
      <c r="B5" s="32" t="str">
        <f>'Sheet 1_Overarching Assumptions'!B12</f>
        <v>Overarching Assumptions</v>
      </c>
      <c r="C5" s="32"/>
      <c r="D5" s="32"/>
      <c r="E5" s="32"/>
      <c r="F5" s="32"/>
      <c r="G5" s="32"/>
      <c r="H5" s="32"/>
      <c r="I5" s="32"/>
      <c r="J5" s="32"/>
      <c r="K5" s="32"/>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row>
    <row r="6" spans="1:43" s="139" customFormat="1" x14ac:dyDescent="0.2">
      <c r="A6" s="137"/>
      <c r="B6" s="61" t="str">
        <f>'Sheet 1_Overarching Assumptions'!B13</f>
        <v>Base Discount Rate</v>
      </c>
      <c r="C6" s="32"/>
      <c r="D6" s="141">
        <f>discountrate</f>
        <v>7.0000000000000007E-2</v>
      </c>
      <c r="E6" s="32"/>
      <c r="F6" s="32"/>
      <c r="G6" s="32"/>
      <c r="H6" s="32"/>
      <c r="I6" s="32"/>
      <c r="J6" s="32"/>
      <c r="K6" s="32"/>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row>
    <row r="7" spans="1:43" s="139" customFormat="1" x14ac:dyDescent="0.2">
      <c r="A7" s="137"/>
      <c r="B7" s="61" t="str">
        <f>'Sheet 1_Overarching Assumptions'!B16</f>
        <v>Analysis Period (years)</v>
      </c>
      <c r="C7" s="32"/>
      <c r="D7" s="142">
        <f>analysis_period</f>
        <v>15</v>
      </c>
      <c r="E7" s="294"/>
      <c r="F7" s="32"/>
      <c r="G7" s="32"/>
      <c r="H7" s="32"/>
      <c r="I7" s="32"/>
      <c r="J7" s="32"/>
      <c r="K7" s="32"/>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row>
    <row r="8" spans="1:43" s="139" customFormat="1" x14ac:dyDescent="0.2">
      <c r="A8" s="137"/>
      <c r="B8" s="61" t="str">
        <f>'Sheet 1_Overarching Assumptions'!B17</f>
        <v>Base year for the analysis</v>
      </c>
      <c r="C8" s="32"/>
      <c r="D8" s="142">
        <f>analysis_start</f>
        <v>2017</v>
      </c>
      <c r="E8" s="294" t="s">
        <v>216</v>
      </c>
      <c r="F8" s="32"/>
      <c r="G8" s="32"/>
      <c r="H8" s="32"/>
      <c r="I8" s="32"/>
      <c r="J8" s="32"/>
      <c r="K8" s="32"/>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row>
    <row r="9" spans="1:43" s="139" customFormat="1" x14ac:dyDescent="0.2">
      <c r="A9" s="137"/>
      <c r="B9" s="61"/>
      <c r="C9" s="32"/>
      <c r="D9" s="32"/>
      <c r="E9" s="32"/>
      <c r="F9" s="32"/>
      <c r="G9" s="32"/>
      <c r="H9" s="32"/>
      <c r="I9" s="32"/>
      <c r="J9" s="32"/>
      <c r="K9" s="32"/>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row>
    <row r="10" spans="1:43" s="139" customFormat="1" x14ac:dyDescent="0.2">
      <c r="A10" s="137"/>
      <c r="B10" s="61"/>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row>
    <row r="11" spans="1:43" x14ac:dyDescent="0.2">
      <c r="A11" s="143" t="s">
        <v>7</v>
      </c>
      <c r="B11" s="65"/>
      <c r="C11" s="65"/>
      <c r="D11" s="144"/>
      <c r="E11" s="65"/>
      <c r="F11" s="65"/>
      <c r="G11" s="145" t="s">
        <v>0</v>
      </c>
      <c r="H11" s="145" t="s">
        <v>1</v>
      </c>
      <c r="I11" s="145"/>
      <c r="J11" s="65"/>
      <c r="K11" s="146" t="s">
        <v>116</v>
      </c>
      <c r="L11" s="146"/>
      <c r="M11" s="145" t="s">
        <v>18</v>
      </c>
      <c r="N11" s="145" t="s">
        <v>19</v>
      </c>
      <c r="O11" s="145" t="s">
        <v>20</v>
      </c>
      <c r="P11" s="145" t="s">
        <v>21</v>
      </c>
      <c r="Q11" s="145" t="s">
        <v>22</v>
      </c>
      <c r="R11" s="145" t="s">
        <v>23</v>
      </c>
      <c r="S11" s="145" t="s">
        <v>24</v>
      </c>
      <c r="T11" s="145" t="s">
        <v>25</v>
      </c>
      <c r="U11" s="145" t="s">
        <v>26</v>
      </c>
      <c r="V11" s="145" t="s">
        <v>27</v>
      </c>
      <c r="W11" s="145" t="s">
        <v>28</v>
      </c>
      <c r="X11" s="145" t="s">
        <v>29</v>
      </c>
      <c r="Y11" s="145" t="s">
        <v>30</v>
      </c>
      <c r="Z11" s="145" t="s">
        <v>31</v>
      </c>
      <c r="AA11" s="145" t="s">
        <v>32</v>
      </c>
      <c r="AB11" s="145" t="s">
        <v>33</v>
      </c>
      <c r="AC11" s="145" t="s">
        <v>34</v>
      </c>
      <c r="AD11" s="145" t="s">
        <v>35</v>
      </c>
      <c r="AE11" s="145" t="s">
        <v>36</v>
      </c>
      <c r="AF11" s="145" t="s">
        <v>103</v>
      </c>
      <c r="AG11" s="145" t="s">
        <v>104</v>
      </c>
      <c r="AH11" s="145" t="s">
        <v>105</v>
      </c>
      <c r="AI11" s="145" t="s">
        <v>106</v>
      </c>
      <c r="AJ11" s="145" t="s">
        <v>107</v>
      </c>
      <c r="AK11" s="145" t="s">
        <v>108</v>
      </c>
      <c r="AL11" s="145" t="s">
        <v>109</v>
      </c>
      <c r="AM11" s="145" t="s">
        <v>110</v>
      </c>
      <c r="AN11" s="145" t="s">
        <v>111</v>
      </c>
      <c r="AO11" s="145" t="s">
        <v>112</v>
      </c>
      <c r="AP11" s="145" t="s">
        <v>113</v>
      </c>
      <c r="AQ11" s="145" t="s">
        <v>220</v>
      </c>
    </row>
    <row r="12" spans="1:43" ht="15" x14ac:dyDescent="0.25">
      <c r="A12" s="65"/>
      <c r="B12" s="147" t="s">
        <v>114</v>
      </c>
      <c r="C12" s="77"/>
      <c r="D12" s="65"/>
      <c r="E12" s="65"/>
      <c r="F12" s="65"/>
      <c r="G12" s="148">
        <f>analysis_start</f>
        <v>2017</v>
      </c>
      <c r="H12" s="65">
        <f>G12+analysis_period</f>
        <v>2032</v>
      </c>
      <c r="I12" s="65"/>
      <c r="J12" s="65"/>
      <c r="K12" s="206">
        <f ca="1">OFFSET($M12,0,analysis_start-2016,1,1)+NPV(discountrate,OFFSET($M12,0,analysis_start-2016+1,1,analysis_period))</f>
        <v>0</v>
      </c>
      <c r="L12" s="149"/>
      <c r="M12" s="149">
        <f>'Sheet_3 Capex and Opex Costs'!G15</f>
        <v>0</v>
      </c>
      <c r="N12" s="149">
        <f>'Sheet_3 Capex and Opex Costs'!H15</f>
        <v>0</v>
      </c>
      <c r="O12" s="149">
        <f>'Sheet_3 Capex and Opex Costs'!I15</f>
        <v>0</v>
      </c>
      <c r="P12" s="149">
        <f>'Sheet_3 Capex and Opex Costs'!J15</f>
        <v>0</v>
      </c>
      <c r="Q12" s="149">
        <f>'Sheet_3 Capex and Opex Costs'!K15</f>
        <v>0</v>
      </c>
      <c r="R12" s="149">
        <f>'Sheet_3 Capex and Opex Costs'!L15</f>
        <v>0</v>
      </c>
      <c r="S12" s="149">
        <f>'Sheet_3 Capex and Opex Costs'!M15</f>
        <v>0</v>
      </c>
      <c r="T12" s="149">
        <f>'Sheet_3 Capex and Opex Costs'!N15</f>
        <v>0</v>
      </c>
      <c r="U12" s="149">
        <f>'Sheet_3 Capex and Opex Costs'!O15</f>
        <v>0</v>
      </c>
      <c r="V12" s="149">
        <f>'Sheet_3 Capex and Opex Costs'!P15</f>
        <v>0</v>
      </c>
      <c r="W12" s="149">
        <f>'Sheet_3 Capex and Opex Costs'!Q15</f>
        <v>0</v>
      </c>
      <c r="X12" s="149">
        <f>'Sheet_3 Capex and Opex Costs'!R15</f>
        <v>0</v>
      </c>
      <c r="Y12" s="149">
        <f>'Sheet_3 Capex and Opex Costs'!S15</f>
        <v>0</v>
      </c>
      <c r="Z12" s="149">
        <f>'Sheet_3 Capex and Opex Costs'!T15</f>
        <v>0</v>
      </c>
      <c r="AA12" s="149">
        <f>'Sheet_3 Capex and Opex Costs'!U15</f>
        <v>0</v>
      </c>
      <c r="AB12" s="149">
        <f>'Sheet_3 Capex and Opex Costs'!V15</f>
        <v>0</v>
      </c>
      <c r="AC12" s="149">
        <f>'Sheet_3 Capex and Opex Costs'!W15</f>
        <v>0</v>
      </c>
      <c r="AD12" s="149">
        <f>'Sheet_3 Capex and Opex Costs'!X15</f>
        <v>0</v>
      </c>
      <c r="AE12" s="149">
        <f>'Sheet_3 Capex and Opex Costs'!Y15</f>
        <v>0</v>
      </c>
      <c r="AF12" s="149">
        <f>'Sheet_3 Capex and Opex Costs'!Z15</f>
        <v>0</v>
      </c>
      <c r="AG12" s="149">
        <f>'Sheet_3 Capex and Opex Costs'!AA15</f>
        <v>0</v>
      </c>
      <c r="AH12" s="149">
        <f>'Sheet_3 Capex and Opex Costs'!AB15</f>
        <v>0</v>
      </c>
      <c r="AI12" s="149">
        <f>'Sheet_3 Capex and Opex Costs'!AC15</f>
        <v>0</v>
      </c>
      <c r="AJ12" s="149">
        <f>'Sheet_3 Capex and Opex Costs'!AD15</f>
        <v>0</v>
      </c>
      <c r="AK12" s="149">
        <f>'Sheet_3 Capex and Opex Costs'!AE15</f>
        <v>0</v>
      </c>
      <c r="AL12" s="149">
        <f>'Sheet_3 Capex and Opex Costs'!AF15</f>
        <v>0</v>
      </c>
      <c r="AM12" s="149">
        <f>'Sheet_3 Capex and Opex Costs'!AG15</f>
        <v>0</v>
      </c>
      <c r="AN12" s="149">
        <f>'Sheet_3 Capex and Opex Costs'!AH15</f>
        <v>0</v>
      </c>
      <c r="AO12" s="149">
        <f>'Sheet_3 Capex and Opex Costs'!AI15</f>
        <v>0</v>
      </c>
      <c r="AP12" s="149">
        <f>'Sheet_3 Capex and Opex Costs'!AJ15</f>
        <v>0</v>
      </c>
      <c r="AQ12" s="149">
        <f>'Sheet_3 Capex and Opex Costs'!AK15</f>
        <v>0</v>
      </c>
    </row>
    <row r="13" spans="1:43" ht="15" x14ac:dyDescent="0.25">
      <c r="A13" s="65"/>
      <c r="B13" s="147" t="s">
        <v>115</v>
      </c>
      <c r="C13" s="65"/>
      <c r="D13" s="65"/>
      <c r="E13" s="65"/>
      <c r="F13" s="65"/>
      <c r="G13" s="148">
        <f>analysis_start</f>
        <v>2017</v>
      </c>
      <c r="H13" s="65">
        <f>G13+analysis_period</f>
        <v>2032</v>
      </c>
      <c r="I13" s="65"/>
      <c r="J13" s="65"/>
      <c r="K13" s="206">
        <f ca="1">OFFSET($M13,0,analysis_start-2016,1,1)+NPV(discountrate,OFFSET($M13,0,analysis_start-2016+1,1,analysis_period))</f>
        <v>0</v>
      </c>
      <c r="L13" s="149"/>
      <c r="M13" s="149">
        <f>'Sheet_3 Capex and Opex Costs'!G51</f>
        <v>0</v>
      </c>
      <c r="N13" s="149">
        <f>'Sheet_3 Capex and Opex Costs'!H51</f>
        <v>0</v>
      </c>
      <c r="O13" s="149">
        <f>'Sheet_3 Capex and Opex Costs'!I51</f>
        <v>0</v>
      </c>
      <c r="P13" s="149">
        <f>'Sheet_3 Capex and Opex Costs'!J51</f>
        <v>0</v>
      </c>
      <c r="Q13" s="149">
        <f>'Sheet_3 Capex and Opex Costs'!K51</f>
        <v>0</v>
      </c>
      <c r="R13" s="149">
        <f>'Sheet_3 Capex and Opex Costs'!L51</f>
        <v>0</v>
      </c>
      <c r="S13" s="149">
        <f>'Sheet_3 Capex and Opex Costs'!M51</f>
        <v>0</v>
      </c>
      <c r="T13" s="149">
        <f>'Sheet_3 Capex and Opex Costs'!N51</f>
        <v>0</v>
      </c>
      <c r="U13" s="149">
        <f>'Sheet_3 Capex and Opex Costs'!O51</f>
        <v>0</v>
      </c>
      <c r="V13" s="149">
        <f>'Sheet_3 Capex and Opex Costs'!P51</f>
        <v>0</v>
      </c>
      <c r="W13" s="149">
        <f>'Sheet_3 Capex and Opex Costs'!Q51</f>
        <v>0</v>
      </c>
      <c r="X13" s="149">
        <f>'Sheet_3 Capex and Opex Costs'!R51</f>
        <v>0</v>
      </c>
      <c r="Y13" s="149">
        <f>'Sheet_3 Capex and Opex Costs'!S51</f>
        <v>0</v>
      </c>
      <c r="Z13" s="149">
        <f>'Sheet_3 Capex and Opex Costs'!T51</f>
        <v>0</v>
      </c>
      <c r="AA13" s="149">
        <f>'Sheet_3 Capex and Opex Costs'!U51</f>
        <v>0</v>
      </c>
      <c r="AB13" s="149">
        <f>'Sheet_3 Capex and Opex Costs'!V51</f>
        <v>0</v>
      </c>
      <c r="AC13" s="149">
        <f>'Sheet_3 Capex and Opex Costs'!W51</f>
        <v>0</v>
      </c>
      <c r="AD13" s="149">
        <f>'Sheet_3 Capex and Opex Costs'!X51</f>
        <v>0</v>
      </c>
      <c r="AE13" s="149">
        <f>'Sheet_3 Capex and Opex Costs'!Y51</f>
        <v>0</v>
      </c>
      <c r="AF13" s="149">
        <f>'Sheet_3 Capex and Opex Costs'!Z51</f>
        <v>0</v>
      </c>
      <c r="AG13" s="149">
        <f>'Sheet_3 Capex and Opex Costs'!AA51</f>
        <v>0</v>
      </c>
      <c r="AH13" s="149">
        <f>'Sheet_3 Capex and Opex Costs'!AB51</f>
        <v>0</v>
      </c>
      <c r="AI13" s="149">
        <f>'Sheet_3 Capex and Opex Costs'!AC51</f>
        <v>0</v>
      </c>
      <c r="AJ13" s="149">
        <f>'Sheet_3 Capex and Opex Costs'!AD51</f>
        <v>0</v>
      </c>
      <c r="AK13" s="149">
        <f>'Sheet_3 Capex and Opex Costs'!AE51</f>
        <v>0</v>
      </c>
      <c r="AL13" s="149">
        <f>'Sheet_3 Capex and Opex Costs'!AF51</f>
        <v>0</v>
      </c>
      <c r="AM13" s="149">
        <f>'Sheet_3 Capex and Opex Costs'!AG51</f>
        <v>0</v>
      </c>
      <c r="AN13" s="149">
        <f>'Sheet_3 Capex and Opex Costs'!AH51</f>
        <v>0</v>
      </c>
      <c r="AO13" s="149">
        <f>'Sheet_3 Capex and Opex Costs'!AI51</f>
        <v>0</v>
      </c>
      <c r="AP13" s="149">
        <f>'Sheet_3 Capex and Opex Costs'!AJ51</f>
        <v>0</v>
      </c>
      <c r="AQ13" s="149">
        <f>'Sheet_3 Capex and Opex Costs'!AK51</f>
        <v>0</v>
      </c>
    </row>
    <row r="14" spans="1:43" ht="15" x14ac:dyDescent="0.25">
      <c r="A14" s="65"/>
      <c r="B14" s="147" t="s">
        <v>146</v>
      </c>
      <c r="C14" s="65"/>
      <c r="D14" s="65"/>
      <c r="E14" s="65"/>
      <c r="F14" s="65"/>
      <c r="G14" s="148">
        <f>analysis_start</f>
        <v>2017</v>
      </c>
      <c r="H14" s="65">
        <f>G14+analysis_period</f>
        <v>2032</v>
      </c>
      <c r="I14" s="65"/>
      <c r="J14" s="65"/>
      <c r="K14" s="206">
        <f ca="1">OFFSET($M14,0,analysis_start-2016,1,1)+NPV(discountrate,OFFSET($M14,0,analysis_start-2016+1,1,analysis_period))</f>
        <v>0</v>
      </c>
      <c r="L14" s="149"/>
      <c r="M14" s="149">
        <f>'Sheet_3 Capex and Opex Costs'!G79</f>
        <v>0</v>
      </c>
      <c r="N14" s="149">
        <f>'Sheet_3 Capex and Opex Costs'!H79</f>
        <v>0</v>
      </c>
      <c r="O14" s="149">
        <f>'Sheet_3 Capex and Opex Costs'!I79</f>
        <v>0</v>
      </c>
      <c r="P14" s="149">
        <f>'Sheet_3 Capex and Opex Costs'!J79</f>
        <v>0</v>
      </c>
      <c r="Q14" s="149">
        <f>'Sheet_3 Capex and Opex Costs'!K79</f>
        <v>0</v>
      </c>
      <c r="R14" s="149">
        <f>'Sheet_3 Capex and Opex Costs'!L79</f>
        <v>0</v>
      </c>
      <c r="S14" s="149">
        <f>'Sheet_3 Capex and Opex Costs'!M79</f>
        <v>0</v>
      </c>
      <c r="T14" s="149">
        <f>'Sheet_3 Capex and Opex Costs'!N79</f>
        <v>0</v>
      </c>
      <c r="U14" s="149">
        <f>'Sheet_3 Capex and Opex Costs'!O79</f>
        <v>0</v>
      </c>
      <c r="V14" s="149">
        <f>'Sheet_3 Capex and Opex Costs'!P79</f>
        <v>0</v>
      </c>
      <c r="W14" s="149">
        <f>'Sheet_3 Capex and Opex Costs'!Q79</f>
        <v>0</v>
      </c>
      <c r="X14" s="149">
        <f>'Sheet_3 Capex and Opex Costs'!R79</f>
        <v>0</v>
      </c>
      <c r="Y14" s="149">
        <f>'Sheet_3 Capex and Opex Costs'!S79</f>
        <v>0</v>
      </c>
      <c r="Z14" s="149">
        <f>'Sheet_3 Capex and Opex Costs'!T79</f>
        <v>0</v>
      </c>
      <c r="AA14" s="149">
        <f>'Sheet_3 Capex and Opex Costs'!U79</f>
        <v>0</v>
      </c>
      <c r="AB14" s="149">
        <f>'Sheet_3 Capex and Opex Costs'!V79</f>
        <v>0</v>
      </c>
      <c r="AC14" s="149">
        <f>'Sheet_3 Capex and Opex Costs'!W79</f>
        <v>0</v>
      </c>
      <c r="AD14" s="149">
        <f>'Sheet_3 Capex and Opex Costs'!X79</f>
        <v>0</v>
      </c>
      <c r="AE14" s="149">
        <f>'Sheet_3 Capex and Opex Costs'!Y79</f>
        <v>0</v>
      </c>
      <c r="AF14" s="149">
        <f>'Sheet_3 Capex and Opex Costs'!Z79</f>
        <v>0</v>
      </c>
      <c r="AG14" s="149">
        <f>'Sheet_3 Capex and Opex Costs'!AA79</f>
        <v>0</v>
      </c>
      <c r="AH14" s="149">
        <f>'Sheet_3 Capex and Opex Costs'!AB79</f>
        <v>0</v>
      </c>
      <c r="AI14" s="149">
        <f>'Sheet_3 Capex and Opex Costs'!AC79</f>
        <v>0</v>
      </c>
      <c r="AJ14" s="149">
        <f>'Sheet_3 Capex and Opex Costs'!AD79</f>
        <v>0</v>
      </c>
      <c r="AK14" s="149">
        <f>'Sheet_3 Capex and Opex Costs'!AE79</f>
        <v>0</v>
      </c>
      <c r="AL14" s="149">
        <f>'Sheet_3 Capex and Opex Costs'!AF79</f>
        <v>0</v>
      </c>
      <c r="AM14" s="149">
        <f>'Sheet_3 Capex and Opex Costs'!AG79</f>
        <v>0</v>
      </c>
      <c r="AN14" s="149">
        <f>'Sheet_3 Capex and Opex Costs'!AH79</f>
        <v>0</v>
      </c>
      <c r="AO14" s="149">
        <f>'Sheet_3 Capex and Opex Costs'!AI79</f>
        <v>0</v>
      </c>
      <c r="AP14" s="149">
        <f>'Sheet_3 Capex and Opex Costs'!AJ79</f>
        <v>0</v>
      </c>
      <c r="AQ14" s="149">
        <f>'Sheet_3 Capex and Opex Costs'!AK79</f>
        <v>0</v>
      </c>
    </row>
    <row r="15" spans="1:43" ht="15" x14ac:dyDescent="0.25">
      <c r="A15" s="65"/>
      <c r="B15" s="150" t="s">
        <v>8</v>
      </c>
      <c r="C15" s="151"/>
      <c r="D15" s="151"/>
      <c r="E15" s="151"/>
      <c r="F15" s="151"/>
      <c r="G15" s="151"/>
      <c r="H15" s="151"/>
      <c r="I15" s="151"/>
      <c r="J15" s="151"/>
      <c r="K15" s="207">
        <f ca="1">OFFSET($M15,0,analysis_start-2016,1,1)+NPV(discountrate,OFFSET($M15,0,analysis_start-2016+1,1,analysis_period))</f>
        <v>0</v>
      </c>
      <c r="L15" s="152"/>
      <c r="M15" s="152">
        <f>SUM(M12:M14)</f>
        <v>0</v>
      </c>
      <c r="N15" s="152">
        <f t="shared" ref="N15:AQ15" si="0">SUM(N12:N14)</f>
        <v>0</v>
      </c>
      <c r="O15" s="152">
        <f t="shared" si="0"/>
        <v>0</v>
      </c>
      <c r="P15" s="152">
        <f t="shared" si="0"/>
        <v>0</v>
      </c>
      <c r="Q15" s="152">
        <f t="shared" si="0"/>
        <v>0</v>
      </c>
      <c r="R15" s="152">
        <f t="shared" si="0"/>
        <v>0</v>
      </c>
      <c r="S15" s="152">
        <f t="shared" si="0"/>
        <v>0</v>
      </c>
      <c r="T15" s="152">
        <f t="shared" si="0"/>
        <v>0</v>
      </c>
      <c r="U15" s="152">
        <f t="shared" si="0"/>
        <v>0</v>
      </c>
      <c r="V15" s="152">
        <f t="shared" si="0"/>
        <v>0</v>
      </c>
      <c r="W15" s="152">
        <f t="shared" si="0"/>
        <v>0</v>
      </c>
      <c r="X15" s="152">
        <f t="shared" si="0"/>
        <v>0</v>
      </c>
      <c r="Y15" s="152">
        <f t="shared" si="0"/>
        <v>0</v>
      </c>
      <c r="Z15" s="152">
        <f t="shared" si="0"/>
        <v>0</v>
      </c>
      <c r="AA15" s="152">
        <f t="shared" si="0"/>
        <v>0</v>
      </c>
      <c r="AB15" s="152">
        <f t="shared" si="0"/>
        <v>0</v>
      </c>
      <c r="AC15" s="152">
        <f t="shared" si="0"/>
        <v>0</v>
      </c>
      <c r="AD15" s="152">
        <f t="shared" si="0"/>
        <v>0</v>
      </c>
      <c r="AE15" s="152">
        <f t="shared" si="0"/>
        <v>0</v>
      </c>
      <c r="AF15" s="152">
        <f t="shared" si="0"/>
        <v>0</v>
      </c>
      <c r="AG15" s="152">
        <f t="shared" si="0"/>
        <v>0</v>
      </c>
      <c r="AH15" s="152">
        <f t="shared" si="0"/>
        <v>0</v>
      </c>
      <c r="AI15" s="152">
        <f t="shared" si="0"/>
        <v>0</v>
      </c>
      <c r="AJ15" s="152">
        <f t="shared" si="0"/>
        <v>0</v>
      </c>
      <c r="AK15" s="152">
        <f t="shared" si="0"/>
        <v>0</v>
      </c>
      <c r="AL15" s="152">
        <f t="shared" si="0"/>
        <v>0</v>
      </c>
      <c r="AM15" s="152">
        <f t="shared" si="0"/>
        <v>0</v>
      </c>
      <c r="AN15" s="152">
        <f t="shared" si="0"/>
        <v>0</v>
      </c>
      <c r="AO15" s="152">
        <f t="shared" si="0"/>
        <v>0</v>
      </c>
      <c r="AP15" s="152">
        <f t="shared" si="0"/>
        <v>0</v>
      </c>
      <c r="AQ15" s="152">
        <f t="shared" si="0"/>
        <v>0</v>
      </c>
    </row>
    <row r="16" spans="1:43" ht="15" x14ac:dyDescent="0.25">
      <c r="A16" s="65"/>
      <c r="B16" s="153"/>
      <c r="C16" s="65"/>
      <c r="D16" s="65"/>
      <c r="E16" s="65"/>
      <c r="F16" s="65"/>
      <c r="G16" s="65"/>
      <c r="H16" s="65"/>
      <c r="I16" s="65"/>
      <c r="J16" s="65"/>
      <c r="K16" s="162"/>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c r="AQ16" s="160"/>
    </row>
    <row r="17" spans="1:43" ht="15" x14ac:dyDescent="0.25">
      <c r="A17" s="143" t="s">
        <v>143</v>
      </c>
      <c r="B17" s="153"/>
      <c r="C17" s="65"/>
      <c r="D17" s="65"/>
      <c r="E17" s="65"/>
      <c r="F17" s="65"/>
      <c r="G17" s="65"/>
      <c r="H17" s="65"/>
      <c r="I17" s="65"/>
      <c r="J17" s="65"/>
      <c r="K17" s="206"/>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c r="AO17" s="149"/>
      <c r="AP17" s="149"/>
      <c r="AQ17" s="149"/>
    </row>
    <row r="18" spans="1:43" ht="15" x14ac:dyDescent="0.25">
      <c r="A18" s="65"/>
      <c r="B18" s="147" t="s">
        <v>101</v>
      </c>
      <c r="C18" s="65"/>
      <c r="D18" s="65"/>
      <c r="E18" s="65"/>
      <c r="F18" s="65"/>
      <c r="G18" s="148">
        <f t="shared" ref="G18:G19" si="1">analysis_start</f>
        <v>2017</v>
      </c>
      <c r="H18" s="65">
        <f t="shared" ref="H18" si="2">G18+analysis_period</f>
        <v>2032</v>
      </c>
      <c r="I18" s="65"/>
      <c r="J18" s="65"/>
      <c r="K18" s="182">
        <f ca="1">OFFSET($M18,0,analysis_start-2016,1,1)+NPV(discountrate,OFFSET($M18,0,analysis_start-2016+1,1,analysis_period))</f>
        <v>0</v>
      </c>
      <c r="L18" s="159"/>
      <c r="M18" s="149">
        <f>'Sheet 4_Revenue'!H19</f>
        <v>0</v>
      </c>
      <c r="N18" s="149">
        <f>'Sheet 4_Revenue'!I19</f>
        <v>0</v>
      </c>
      <c r="O18" s="149">
        <f>'Sheet 4_Revenue'!J19</f>
        <v>0</v>
      </c>
      <c r="P18" s="149">
        <f>'Sheet 4_Revenue'!K19</f>
        <v>0</v>
      </c>
      <c r="Q18" s="149">
        <f>'Sheet 4_Revenue'!L19</f>
        <v>0</v>
      </c>
      <c r="R18" s="149">
        <f>'Sheet 4_Revenue'!M19</f>
        <v>0</v>
      </c>
      <c r="S18" s="149">
        <f>'Sheet 4_Revenue'!N19</f>
        <v>0</v>
      </c>
      <c r="T18" s="149">
        <f>'Sheet 4_Revenue'!O19</f>
        <v>0</v>
      </c>
      <c r="U18" s="149">
        <f>'Sheet 4_Revenue'!P19</f>
        <v>0</v>
      </c>
      <c r="V18" s="149">
        <f>'Sheet 4_Revenue'!Q19</f>
        <v>0</v>
      </c>
      <c r="W18" s="149">
        <f>'Sheet 4_Revenue'!R19</f>
        <v>0</v>
      </c>
      <c r="X18" s="149">
        <f>'Sheet 4_Revenue'!S19</f>
        <v>0</v>
      </c>
      <c r="Y18" s="149">
        <f>'Sheet 4_Revenue'!T19</f>
        <v>0</v>
      </c>
      <c r="Z18" s="149">
        <f>'Sheet 4_Revenue'!U19</f>
        <v>0</v>
      </c>
      <c r="AA18" s="149">
        <f>'Sheet 4_Revenue'!V19</f>
        <v>0</v>
      </c>
      <c r="AB18" s="149">
        <f>'Sheet 4_Revenue'!W19</f>
        <v>0</v>
      </c>
      <c r="AC18" s="149">
        <f>'Sheet 4_Revenue'!X19</f>
        <v>0</v>
      </c>
      <c r="AD18" s="149">
        <f>'Sheet 4_Revenue'!Y19</f>
        <v>0</v>
      </c>
      <c r="AE18" s="149">
        <f>'Sheet 4_Revenue'!Z19</f>
        <v>0</v>
      </c>
      <c r="AF18" s="149">
        <f>'Sheet 4_Revenue'!AA19</f>
        <v>0</v>
      </c>
      <c r="AG18" s="149">
        <f>'Sheet 4_Revenue'!AB19</f>
        <v>0</v>
      </c>
      <c r="AH18" s="149">
        <f>'Sheet 4_Revenue'!AC19</f>
        <v>0</v>
      </c>
      <c r="AI18" s="149">
        <f>'Sheet 4_Revenue'!AD19</f>
        <v>0</v>
      </c>
      <c r="AJ18" s="149">
        <f>'Sheet 4_Revenue'!AE19</f>
        <v>0</v>
      </c>
      <c r="AK18" s="149">
        <f>'Sheet 4_Revenue'!AF19</f>
        <v>0</v>
      </c>
      <c r="AL18" s="149">
        <f>'Sheet 4_Revenue'!AG19</f>
        <v>0</v>
      </c>
      <c r="AM18" s="149">
        <f>'Sheet 4_Revenue'!AH19</f>
        <v>0</v>
      </c>
      <c r="AN18" s="149">
        <f>'Sheet 4_Revenue'!AI19</f>
        <v>0</v>
      </c>
      <c r="AO18" s="149">
        <f>'Sheet 4_Revenue'!AJ19</f>
        <v>0</v>
      </c>
      <c r="AP18" s="149">
        <f>'Sheet 4_Revenue'!AK19</f>
        <v>0</v>
      </c>
      <c r="AQ18" s="149">
        <f>'Sheet 4_Revenue'!AL19</f>
        <v>0</v>
      </c>
    </row>
    <row r="19" spans="1:43" ht="15" x14ac:dyDescent="0.25">
      <c r="A19" s="65"/>
      <c r="B19" s="147" t="s">
        <v>144</v>
      </c>
      <c r="C19" s="65"/>
      <c r="D19" s="65"/>
      <c r="E19" s="65"/>
      <c r="F19" s="65"/>
      <c r="G19" s="148">
        <f t="shared" si="1"/>
        <v>2017</v>
      </c>
      <c r="H19" s="65">
        <f t="shared" ref="H19" si="3">G19+analysis_period</f>
        <v>2032</v>
      </c>
      <c r="I19" s="65"/>
      <c r="J19" s="65"/>
      <c r="K19" s="182">
        <f ca="1">OFFSET($M19,0,analysis_start-2016,1,1)+NPV(discountrate,OFFSET($M19,0,analysis_start-2016+1,1,analysis_period))</f>
        <v>0</v>
      </c>
      <c r="L19" s="159"/>
      <c r="M19" s="149">
        <f>'Sheet 4_Revenue'!H51</f>
        <v>0</v>
      </c>
      <c r="N19" s="149">
        <f>'Sheet 4_Revenue'!I51</f>
        <v>0</v>
      </c>
      <c r="O19" s="149">
        <f>'Sheet 4_Revenue'!J51</f>
        <v>0</v>
      </c>
      <c r="P19" s="149">
        <f>'Sheet 4_Revenue'!K51</f>
        <v>0</v>
      </c>
      <c r="Q19" s="149">
        <f>'Sheet 4_Revenue'!L51</f>
        <v>0</v>
      </c>
      <c r="R19" s="149">
        <f>'Sheet 4_Revenue'!M51</f>
        <v>0</v>
      </c>
      <c r="S19" s="149">
        <f>'Sheet 4_Revenue'!N51</f>
        <v>0</v>
      </c>
      <c r="T19" s="149">
        <f>'Sheet 4_Revenue'!O51</f>
        <v>0</v>
      </c>
      <c r="U19" s="149">
        <f>'Sheet 4_Revenue'!P51</f>
        <v>0</v>
      </c>
      <c r="V19" s="149">
        <f>'Sheet 4_Revenue'!Q51</f>
        <v>0</v>
      </c>
      <c r="W19" s="149">
        <f>'Sheet 4_Revenue'!R51</f>
        <v>0</v>
      </c>
      <c r="X19" s="149">
        <f>'Sheet 4_Revenue'!S51</f>
        <v>0</v>
      </c>
      <c r="Y19" s="149">
        <f>'Sheet 4_Revenue'!T51</f>
        <v>0</v>
      </c>
      <c r="Z19" s="149">
        <f>'Sheet 4_Revenue'!U51</f>
        <v>0</v>
      </c>
      <c r="AA19" s="149">
        <f>'Sheet 4_Revenue'!V51</f>
        <v>0</v>
      </c>
      <c r="AB19" s="149">
        <f>'Sheet 4_Revenue'!W51</f>
        <v>0</v>
      </c>
      <c r="AC19" s="149">
        <f>'Sheet 4_Revenue'!X51</f>
        <v>0</v>
      </c>
      <c r="AD19" s="149">
        <f>'Sheet 4_Revenue'!Y51</f>
        <v>0</v>
      </c>
      <c r="AE19" s="149">
        <f>'Sheet 4_Revenue'!Z51</f>
        <v>0</v>
      </c>
      <c r="AF19" s="149">
        <f>'Sheet 4_Revenue'!AA51</f>
        <v>0</v>
      </c>
      <c r="AG19" s="149">
        <f>'Sheet 4_Revenue'!AB51</f>
        <v>0</v>
      </c>
      <c r="AH19" s="149">
        <f>'Sheet 4_Revenue'!AC51</f>
        <v>0</v>
      </c>
      <c r="AI19" s="149">
        <f>'Sheet 4_Revenue'!AD51</f>
        <v>0</v>
      </c>
      <c r="AJ19" s="149">
        <f>'Sheet 4_Revenue'!AE51</f>
        <v>0</v>
      </c>
      <c r="AK19" s="149">
        <f>'Sheet 4_Revenue'!AF51</f>
        <v>0</v>
      </c>
      <c r="AL19" s="149">
        <f>'Sheet 4_Revenue'!AG51</f>
        <v>0</v>
      </c>
      <c r="AM19" s="149">
        <f>'Sheet 4_Revenue'!AH51</f>
        <v>0</v>
      </c>
      <c r="AN19" s="149">
        <f>'Sheet 4_Revenue'!AI51</f>
        <v>0</v>
      </c>
      <c r="AO19" s="149">
        <f>'Sheet 4_Revenue'!AJ51</f>
        <v>0</v>
      </c>
      <c r="AP19" s="149">
        <f>'Sheet 4_Revenue'!AK51</f>
        <v>0</v>
      </c>
      <c r="AQ19" s="149">
        <f>'Sheet 4_Revenue'!AL51</f>
        <v>0</v>
      </c>
    </row>
    <row r="20" spans="1:43" ht="15" x14ac:dyDescent="0.25">
      <c r="A20" s="65"/>
      <c r="B20" s="150" t="s">
        <v>145</v>
      </c>
      <c r="C20" s="151"/>
      <c r="D20" s="151"/>
      <c r="E20" s="151"/>
      <c r="F20" s="151"/>
      <c r="G20" s="154"/>
      <c r="H20" s="151"/>
      <c r="I20" s="151"/>
      <c r="J20" s="151"/>
      <c r="K20" s="207">
        <f ca="1">OFFSET($M20,0,analysis_start-2016,1,1)+NPV(discountrate,OFFSET($M20,0,analysis_start-2016+1,1,analysis_period))</f>
        <v>0</v>
      </c>
      <c r="L20" s="155"/>
      <c r="M20" s="152">
        <f t="shared" ref="M20:AP20" si="4">SUM(M18:M19)</f>
        <v>0</v>
      </c>
      <c r="N20" s="152">
        <f t="shared" si="4"/>
        <v>0</v>
      </c>
      <c r="O20" s="152">
        <f t="shared" si="4"/>
        <v>0</v>
      </c>
      <c r="P20" s="152">
        <f t="shared" si="4"/>
        <v>0</v>
      </c>
      <c r="Q20" s="152">
        <f t="shared" si="4"/>
        <v>0</v>
      </c>
      <c r="R20" s="152">
        <f t="shared" si="4"/>
        <v>0</v>
      </c>
      <c r="S20" s="152">
        <f t="shared" si="4"/>
        <v>0</v>
      </c>
      <c r="T20" s="152">
        <f t="shared" si="4"/>
        <v>0</v>
      </c>
      <c r="U20" s="152">
        <f t="shared" si="4"/>
        <v>0</v>
      </c>
      <c r="V20" s="152">
        <f t="shared" si="4"/>
        <v>0</v>
      </c>
      <c r="W20" s="152">
        <f t="shared" si="4"/>
        <v>0</v>
      </c>
      <c r="X20" s="152">
        <f t="shared" si="4"/>
        <v>0</v>
      </c>
      <c r="Y20" s="152">
        <f t="shared" si="4"/>
        <v>0</v>
      </c>
      <c r="Z20" s="152">
        <f t="shared" si="4"/>
        <v>0</v>
      </c>
      <c r="AA20" s="152">
        <f t="shared" si="4"/>
        <v>0</v>
      </c>
      <c r="AB20" s="152">
        <f t="shared" si="4"/>
        <v>0</v>
      </c>
      <c r="AC20" s="152">
        <f t="shared" si="4"/>
        <v>0</v>
      </c>
      <c r="AD20" s="152">
        <f t="shared" si="4"/>
        <v>0</v>
      </c>
      <c r="AE20" s="152">
        <f t="shared" si="4"/>
        <v>0</v>
      </c>
      <c r="AF20" s="152">
        <f t="shared" si="4"/>
        <v>0</v>
      </c>
      <c r="AG20" s="152">
        <f t="shared" si="4"/>
        <v>0</v>
      </c>
      <c r="AH20" s="152">
        <f t="shared" si="4"/>
        <v>0</v>
      </c>
      <c r="AI20" s="152">
        <f t="shared" si="4"/>
        <v>0</v>
      </c>
      <c r="AJ20" s="152">
        <f t="shared" si="4"/>
        <v>0</v>
      </c>
      <c r="AK20" s="152">
        <f t="shared" si="4"/>
        <v>0</v>
      </c>
      <c r="AL20" s="152">
        <f t="shared" si="4"/>
        <v>0</v>
      </c>
      <c r="AM20" s="152">
        <f t="shared" si="4"/>
        <v>0</v>
      </c>
      <c r="AN20" s="152">
        <f t="shared" si="4"/>
        <v>0</v>
      </c>
      <c r="AO20" s="152">
        <f t="shared" si="4"/>
        <v>0</v>
      </c>
      <c r="AP20" s="152">
        <f t="shared" si="4"/>
        <v>0</v>
      </c>
      <c r="AQ20" s="152">
        <f>SUM(AQ18:AQ19)</f>
        <v>0</v>
      </c>
    </row>
  </sheetData>
  <pageMargins left="0.70866141732283472" right="0.70866141732283472" top="0.74803149606299213" bottom="0.74803149606299213" header="0.31496062992125984" footer="0.31496062992125984"/>
  <pageSetup paperSize="9" scale="2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1048576"/>
  <sheetViews>
    <sheetView zoomScaleNormal="100" workbookViewId="0"/>
  </sheetViews>
  <sheetFormatPr defaultColWidth="9.140625" defaultRowHeight="12.75" x14ac:dyDescent="0.2"/>
  <cols>
    <col min="1" max="1" width="13.85546875" customWidth="1"/>
    <col min="2" max="2" width="43.28515625" customWidth="1"/>
    <col min="3" max="3" width="2.42578125" customWidth="1"/>
    <col min="4" max="4" width="12.5703125" bestFit="1" customWidth="1"/>
    <col min="5" max="5" width="8.85546875" customWidth="1"/>
    <col min="6" max="6" width="4.140625" customWidth="1"/>
    <col min="7" max="7" width="8.5703125" customWidth="1"/>
    <col min="8" max="8" width="7" bestFit="1" customWidth="1"/>
    <col min="9" max="9" width="8.7109375" customWidth="1"/>
    <col min="10" max="10" width="5" customWidth="1"/>
    <col min="11" max="11" width="19.140625" style="5" customWidth="1"/>
    <col min="12" max="12" width="4.7109375" customWidth="1"/>
    <col min="13" max="43" width="12.5703125" customWidth="1"/>
    <col min="44" max="16384" width="9.140625" style="2"/>
  </cols>
  <sheetData>
    <row r="1" spans="1:43" ht="23.25" x14ac:dyDescent="0.35">
      <c r="A1" s="293" t="s">
        <v>209</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row>
    <row r="2" spans="1:43" x14ac:dyDescent="0.2">
      <c r="A2" s="137"/>
      <c r="B2" s="137"/>
      <c r="C2" s="137"/>
      <c r="D2" s="137"/>
      <c r="E2" s="137"/>
      <c r="F2" s="137"/>
      <c r="G2" s="137"/>
      <c r="H2" s="137"/>
      <c r="I2" s="137"/>
      <c r="J2" s="137"/>
      <c r="K2" s="61"/>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row>
    <row r="3" spans="1:43" ht="21" x14ac:dyDescent="0.35">
      <c r="A3" s="140" t="s">
        <v>211</v>
      </c>
      <c r="B3" s="137"/>
      <c r="C3" s="137"/>
      <c r="D3" s="137"/>
      <c r="E3" s="137"/>
      <c r="F3" s="137"/>
      <c r="G3" s="137"/>
      <c r="H3" s="137"/>
      <c r="I3" s="137"/>
      <c r="J3" s="137"/>
      <c r="K3" s="61"/>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row>
    <row r="4" spans="1:43" x14ac:dyDescent="0.2">
      <c r="A4" s="137"/>
      <c r="B4" s="137"/>
      <c r="C4" s="137"/>
      <c r="D4" s="137"/>
      <c r="E4" s="137"/>
      <c r="F4" s="137"/>
      <c r="G4" s="137"/>
      <c r="H4" s="137"/>
      <c r="I4" s="137"/>
      <c r="J4" s="137"/>
      <c r="K4" s="61"/>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row>
    <row r="5" spans="1:43" x14ac:dyDescent="0.2">
      <c r="A5" s="137"/>
      <c r="B5" s="32" t="str">
        <f>'Sheet 1_Overarching Assumptions'!B12</f>
        <v>Overarching Assumptions</v>
      </c>
      <c r="C5" s="32"/>
      <c r="D5" s="32"/>
      <c r="E5" s="32"/>
      <c r="F5" s="32"/>
      <c r="G5" s="32"/>
      <c r="H5" s="32"/>
      <c r="I5" s="32"/>
      <c r="J5" s="32"/>
      <c r="K5" s="60"/>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row>
    <row r="6" spans="1:43" x14ac:dyDescent="0.2">
      <c r="A6" s="137"/>
      <c r="B6" s="61" t="str">
        <f>'Sheet 1_Overarching Assumptions'!B13</f>
        <v>Base Discount Rate</v>
      </c>
      <c r="C6" s="32"/>
      <c r="D6" s="141">
        <f>discountrate</f>
        <v>7.0000000000000007E-2</v>
      </c>
      <c r="E6" s="32"/>
      <c r="F6" s="32"/>
      <c r="G6" s="32"/>
      <c r="H6" s="32"/>
      <c r="I6" s="32"/>
      <c r="J6" s="32"/>
      <c r="K6" s="60"/>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row>
    <row r="7" spans="1:43" x14ac:dyDescent="0.2">
      <c r="A7" s="137"/>
      <c r="B7" s="61" t="str">
        <f>'Sheet 1_Overarching Assumptions'!B16</f>
        <v>Analysis Period (years)</v>
      </c>
      <c r="C7" s="32"/>
      <c r="D7" s="142">
        <f>analysis_period</f>
        <v>15</v>
      </c>
      <c r="E7" s="32"/>
      <c r="F7" s="32"/>
      <c r="G7" s="32"/>
      <c r="H7" s="32"/>
      <c r="I7" s="32"/>
      <c r="J7" s="32"/>
      <c r="K7" s="60"/>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row>
    <row r="8" spans="1:43" x14ac:dyDescent="0.2">
      <c r="A8" s="137"/>
      <c r="B8" s="61" t="str">
        <f>'Sheet 1_Overarching Assumptions'!B17</f>
        <v>Base year for the analysis</v>
      </c>
      <c r="C8" s="32"/>
      <c r="D8" s="142">
        <f>analysis_start</f>
        <v>2017</v>
      </c>
      <c r="E8" s="294" t="s">
        <v>216</v>
      </c>
      <c r="F8" s="32"/>
      <c r="G8" s="32"/>
      <c r="H8" s="32"/>
      <c r="I8" s="32"/>
      <c r="J8" s="32"/>
      <c r="K8" s="60"/>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row>
    <row r="9" spans="1:43" x14ac:dyDescent="0.2">
      <c r="A9" s="137"/>
      <c r="B9" s="61"/>
      <c r="C9" s="32"/>
      <c r="D9" s="32"/>
      <c r="E9" s="32"/>
      <c r="F9" s="32"/>
      <c r="G9" s="32"/>
      <c r="H9" s="32"/>
      <c r="I9" s="32"/>
      <c r="J9" s="32"/>
      <c r="K9" s="60"/>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row>
    <row r="10" spans="1:43" x14ac:dyDescent="0.2">
      <c r="A10" s="137"/>
      <c r="B10" s="61"/>
      <c r="C10" s="137"/>
      <c r="D10" s="137"/>
      <c r="E10" s="137"/>
      <c r="F10" s="137"/>
      <c r="G10" s="137"/>
      <c r="H10" s="137"/>
      <c r="I10" s="137"/>
      <c r="J10" s="137"/>
      <c r="K10" s="61"/>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row>
    <row r="11" spans="1:43" x14ac:dyDescent="0.2">
      <c r="A11" s="143" t="s">
        <v>7</v>
      </c>
      <c r="B11" s="65"/>
      <c r="C11" s="65"/>
      <c r="D11" s="144"/>
      <c r="E11" s="65"/>
      <c r="F11" s="65"/>
      <c r="G11" s="145" t="s">
        <v>0</v>
      </c>
      <c r="H11" s="145" t="s">
        <v>1</v>
      </c>
      <c r="I11" s="145"/>
      <c r="J11" s="65"/>
      <c r="K11" s="146" t="s">
        <v>116</v>
      </c>
      <c r="L11" s="146"/>
      <c r="M11" s="145" t="s">
        <v>18</v>
      </c>
      <c r="N11" s="145" t="s">
        <v>19</v>
      </c>
      <c r="O11" s="145" t="s">
        <v>20</v>
      </c>
      <c r="P11" s="145" t="s">
        <v>21</v>
      </c>
      <c r="Q11" s="145" t="s">
        <v>22</v>
      </c>
      <c r="R11" s="145" t="s">
        <v>23</v>
      </c>
      <c r="S11" s="145" t="s">
        <v>24</v>
      </c>
      <c r="T11" s="145" t="s">
        <v>25</v>
      </c>
      <c r="U11" s="145" t="s">
        <v>26</v>
      </c>
      <c r="V11" s="145" t="s">
        <v>27</v>
      </c>
      <c r="W11" s="145" t="s">
        <v>28</v>
      </c>
      <c r="X11" s="145" t="s">
        <v>29</v>
      </c>
      <c r="Y11" s="145" t="s">
        <v>30</v>
      </c>
      <c r="Z11" s="145" t="s">
        <v>31</v>
      </c>
      <c r="AA11" s="145" t="s">
        <v>32</v>
      </c>
      <c r="AB11" s="145" t="s">
        <v>33</v>
      </c>
      <c r="AC11" s="145" t="s">
        <v>34</v>
      </c>
      <c r="AD11" s="145" t="s">
        <v>35</v>
      </c>
      <c r="AE11" s="145" t="s">
        <v>36</v>
      </c>
      <c r="AF11" s="145" t="s">
        <v>103</v>
      </c>
      <c r="AG11" s="145" t="s">
        <v>104</v>
      </c>
      <c r="AH11" s="145" t="s">
        <v>105</v>
      </c>
      <c r="AI11" s="145" t="s">
        <v>106</v>
      </c>
      <c r="AJ11" s="145" t="s">
        <v>107</v>
      </c>
      <c r="AK11" s="145" t="s">
        <v>108</v>
      </c>
      <c r="AL11" s="145" t="s">
        <v>109</v>
      </c>
      <c r="AM11" s="145" t="s">
        <v>110</v>
      </c>
      <c r="AN11" s="145" t="s">
        <v>111</v>
      </c>
      <c r="AO11" s="145" t="s">
        <v>112</v>
      </c>
      <c r="AP11" s="145" t="s">
        <v>113</v>
      </c>
      <c r="AQ11" s="145" t="s">
        <v>220</v>
      </c>
    </row>
    <row r="12" spans="1:43" ht="15" x14ac:dyDescent="0.25">
      <c r="A12" s="65"/>
      <c r="B12" s="147" t="s">
        <v>114</v>
      </c>
      <c r="C12" s="77"/>
      <c r="D12" s="65"/>
      <c r="E12" s="65"/>
      <c r="F12" s="65"/>
      <c r="G12" s="148">
        <f>analysis_start</f>
        <v>2017</v>
      </c>
      <c r="H12" s="65">
        <f>G12+analysis_period</f>
        <v>2032</v>
      </c>
      <c r="I12" s="65"/>
      <c r="J12" s="65"/>
      <c r="K12" s="206">
        <f ca="1">OFFSET($M12,0,analysis_start-2016,1,1)+NPV(discountrate,OFFSET($M12,0,analysis_start-2016+1,1,analysis_period))</f>
        <v>0</v>
      </c>
      <c r="L12" s="65"/>
      <c r="M12" s="149">
        <f>'Sheet_3 Capex and Opex Costs'!G28</f>
        <v>0</v>
      </c>
      <c r="N12" s="149">
        <f>'Sheet_3 Capex and Opex Costs'!H28</f>
        <v>0</v>
      </c>
      <c r="O12" s="149">
        <f>'Sheet_3 Capex and Opex Costs'!I28</f>
        <v>0</v>
      </c>
      <c r="P12" s="149">
        <f>'Sheet_3 Capex and Opex Costs'!J28</f>
        <v>0</v>
      </c>
      <c r="Q12" s="149">
        <f>'Sheet_3 Capex and Opex Costs'!K28</f>
        <v>0</v>
      </c>
      <c r="R12" s="149">
        <f>'Sheet_3 Capex and Opex Costs'!L28</f>
        <v>0</v>
      </c>
      <c r="S12" s="149">
        <f>'Sheet_3 Capex and Opex Costs'!M28</f>
        <v>0</v>
      </c>
      <c r="T12" s="149">
        <f>'Sheet_3 Capex and Opex Costs'!N28</f>
        <v>0</v>
      </c>
      <c r="U12" s="149">
        <f>'Sheet_3 Capex and Opex Costs'!O28</f>
        <v>0</v>
      </c>
      <c r="V12" s="149">
        <f>'Sheet_3 Capex and Opex Costs'!P28</f>
        <v>0</v>
      </c>
      <c r="W12" s="149">
        <f>'Sheet_3 Capex and Opex Costs'!Q28</f>
        <v>0</v>
      </c>
      <c r="X12" s="149">
        <f>'Sheet_3 Capex and Opex Costs'!R28</f>
        <v>0</v>
      </c>
      <c r="Y12" s="149">
        <f>'Sheet_3 Capex and Opex Costs'!S28</f>
        <v>0</v>
      </c>
      <c r="Z12" s="149">
        <f>'Sheet_3 Capex and Opex Costs'!T28</f>
        <v>0</v>
      </c>
      <c r="AA12" s="149">
        <f>'Sheet_3 Capex and Opex Costs'!U28</f>
        <v>0</v>
      </c>
      <c r="AB12" s="149">
        <f>'Sheet_3 Capex and Opex Costs'!V28</f>
        <v>0</v>
      </c>
      <c r="AC12" s="149">
        <f>'Sheet_3 Capex and Opex Costs'!W28</f>
        <v>0</v>
      </c>
      <c r="AD12" s="149">
        <f>'Sheet_3 Capex and Opex Costs'!X28</f>
        <v>0</v>
      </c>
      <c r="AE12" s="149">
        <f>'Sheet_3 Capex and Opex Costs'!Y28</f>
        <v>0</v>
      </c>
      <c r="AF12" s="149">
        <f>'Sheet_3 Capex and Opex Costs'!Z28</f>
        <v>0</v>
      </c>
      <c r="AG12" s="149">
        <f>'Sheet_3 Capex and Opex Costs'!AA28</f>
        <v>0</v>
      </c>
      <c r="AH12" s="149">
        <f>'Sheet_3 Capex and Opex Costs'!AB28</f>
        <v>0</v>
      </c>
      <c r="AI12" s="149">
        <f>'Sheet_3 Capex and Opex Costs'!AC28</f>
        <v>0</v>
      </c>
      <c r="AJ12" s="149">
        <f>'Sheet_3 Capex and Opex Costs'!AD28</f>
        <v>0</v>
      </c>
      <c r="AK12" s="149">
        <f>'Sheet_3 Capex and Opex Costs'!AE28</f>
        <v>0</v>
      </c>
      <c r="AL12" s="149">
        <f>'Sheet_3 Capex and Opex Costs'!AF28</f>
        <v>0</v>
      </c>
      <c r="AM12" s="149">
        <f>'Sheet_3 Capex and Opex Costs'!AG28</f>
        <v>0</v>
      </c>
      <c r="AN12" s="149">
        <f>'Sheet_3 Capex and Opex Costs'!AH28</f>
        <v>0</v>
      </c>
      <c r="AO12" s="149">
        <f>'Sheet_3 Capex and Opex Costs'!AI28</f>
        <v>0</v>
      </c>
      <c r="AP12" s="149">
        <f>'Sheet_3 Capex and Opex Costs'!AJ28</f>
        <v>0</v>
      </c>
      <c r="AQ12" s="149">
        <f>'Sheet_3 Capex and Opex Costs'!AK28</f>
        <v>0</v>
      </c>
    </row>
    <row r="13" spans="1:43" ht="15" x14ac:dyDescent="0.25">
      <c r="A13" s="65"/>
      <c r="B13" s="147" t="s">
        <v>115</v>
      </c>
      <c r="C13" s="65"/>
      <c r="D13" s="65"/>
      <c r="E13" s="65"/>
      <c r="F13" s="65"/>
      <c r="G13" s="148">
        <f>analysis_start</f>
        <v>2017</v>
      </c>
      <c r="H13" s="65">
        <f>G13+analysis_period</f>
        <v>2032</v>
      </c>
      <c r="I13" s="65"/>
      <c r="J13" s="65"/>
      <c r="K13" s="206">
        <f ca="1">OFFSET($M13,0,analysis_start-2016,1,1)+NPV(discountrate,OFFSET($M13,0,analysis_start-2016+1,1,analysis_period))</f>
        <v>0</v>
      </c>
      <c r="L13" s="65"/>
      <c r="M13" s="149">
        <f>'Sheet_3 Capex and Opex Costs'!G73</f>
        <v>0</v>
      </c>
      <c r="N13" s="149">
        <f>'Sheet_3 Capex and Opex Costs'!H73</f>
        <v>0</v>
      </c>
      <c r="O13" s="149">
        <f>'Sheet_3 Capex and Opex Costs'!I73</f>
        <v>0</v>
      </c>
      <c r="P13" s="149">
        <f>'Sheet_3 Capex and Opex Costs'!J73</f>
        <v>0</v>
      </c>
      <c r="Q13" s="149">
        <f>'Sheet_3 Capex and Opex Costs'!K73</f>
        <v>0</v>
      </c>
      <c r="R13" s="149">
        <f>'Sheet_3 Capex and Opex Costs'!L73</f>
        <v>0</v>
      </c>
      <c r="S13" s="149">
        <f>'Sheet_3 Capex and Opex Costs'!M73</f>
        <v>0</v>
      </c>
      <c r="T13" s="149">
        <f>'Sheet_3 Capex and Opex Costs'!N73</f>
        <v>0</v>
      </c>
      <c r="U13" s="149">
        <f>'Sheet_3 Capex and Opex Costs'!O73</f>
        <v>0</v>
      </c>
      <c r="V13" s="149">
        <f>'Sheet_3 Capex and Opex Costs'!P73</f>
        <v>0</v>
      </c>
      <c r="W13" s="149">
        <f>'Sheet_3 Capex and Opex Costs'!Q73</f>
        <v>0</v>
      </c>
      <c r="X13" s="149">
        <f>'Sheet_3 Capex and Opex Costs'!R73</f>
        <v>0</v>
      </c>
      <c r="Y13" s="149">
        <f>'Sheet_3 Capex and Opex Costs'!S73</f>
        <v>0</v>
      </c>
      <c r="Z13" s="149">
        <f>'Sheet_3 Capex and Opex Costs'!T73</f>
        <v>0</v>
      </c>
      <c r="AA13" s="149">
        <f>'Sheet_3 Capex and Opex Costs'!U73</f>
        <v>0</v>
      </c>
      <c r="AB13" s="149">
        <f>'Sheet_3 Capex and Opex Costs'!V73</f>
        <v>0</v>
      </c>
      <c r="AC13" s="149">
        <f>'Sheet_3 Capex and Opex Costs'!W73</f>
        <v>0</v>
      </c>
      <c r="AD13" s="149">
        <f>'Sheet_3 Capex and Opex Costs'!X73</f>
        <v>0</v>
      </c>
      <c r="AE13" s="149">
        <f>'Sheet_3 Capex and Opex Costs'!Y73</f>
        <v>0</v>
      </c>
      <c r="AF13" s="149">
        <f>'Sheet_3 Capex and Opex Costs'!Z73</f>
        <v>0</v>
      </c>
      <c r="AG13" s="149">
        <f>'Sheet_3 Capex and Opex Costs'!AA73</f>
        <v>0</v>
      </c>
      <c r="AH13" s="149">
        <f>'Sheet_3 Capex and Opex Costs'!AB73</f>
        <v>0</v>
      </c>
      <c r="AI13" s="149">
        <f>'Sheet_3 Capex and Opex Costs'!AC73</f>
        <v>0</v>
      </c>
      <c r="AJ13" s="149">
        <f>'Sheet_3 Capex and Opex Costs'!AD73</f>
        <v>0</v>
      </c>
      <c r="AK13" s="149">
        <f>'Sheet_3 Capex and Opex Costs'!AE73</f>
        <v>0</v>
      </c>
      <c r="AL13" s="149">
        <f>'Sheet_3 Capex and Opex Costs'!AF73</f>
        <v>0</v>
      </c>
      <c r="AM13" s="149">
        <f>'Sheet_3 Capex and Opex Costs'!AG73</f>
        <v>0</v>
      </c>
      <c r="AN13" s="149">
        <f>'Sheet_3 Capex and Opex Costs'!AH73</f>
        <v>0</v>
      </c>
      <c r="AO13" s="149">
        <f>'Sheet_3 Capex and Opex Costs'!AI73</f>
        <v>0</v>
      </c>
      <c r="AP13" s="149">
        <f>'Sheet_3 Capex and Opex Costs'!AJ73</f>
        <v>0</v>
      </c>
      <c r="AQ13" s="149">
        <f>'Sheet_3 Capex and Opex Costs'!AK73</f>
        <v>0</v>
      </c>
    </row>
    <row r="14" spans="1:43" ht="15" x14ac:dyDescent="0.25">
      <c r="A14" s="65"/>
      <c r="B14" s="147" t="s">
        <v>146</v>
      </c>
      <c r="C14" s="65"/>
      <c r="D14" s="65"/>
      <c r="E14" s="65"/>
      <c r="F14" s="65"/>
      <c r="G14" s="148">
        <f>analysis_start</f>
        <v>2017</v>
      </c>
      <c r="H14" s="65">
        <f>G14+analysis_period</f>
        <v>2032</v>
      </c>
      <c r="I14" s="65"/>
      <c r="J14" s="65"/>
      <c r="K14" s="206">
        <f ca="1">OFFSET($M14,0,analysis_start-2016,1,1)+NPV(discountrate,OFFSET($M14,0,analysis_start-2016+1,1,analysis_period))</f>
        <v>0</v>
      </c>
      <c r="L14" s="181"/>
      <c r="M14" s="181">
        <f>'Sheet_3 Capex and Opex Costs'!G83</f>
        <v>0</v>
      </c>
      <c r="N14" s="181">
        <f>'Sheet_3 Capex and Opex Costs'!H83</f>
        <v>0</v>
      </c>
      <c r="O14" s="181">
        <f>'Sheet_3 Capex and Opex Costs'!I83</f>
        <v>0</v>
      </c>
      <c r="P14" s="181">
        <f>'Sheet_3 Capex and Opex Costs'!J83</f>
        <v>0</v>
      </c>
      <c r="Q14" s="181">
        <f>'Sheet_3 Capex and Opex Costs'!K83</f>
        <v>0</v>
      </c>
      <c r="R14" s="181">
        <f>'Sheet_3 Capex and Opex Costs'!L83</f>
        <v>0</v>
      </c>
      <c r="S14" s="181">
        <f>'Sheet_3 Capex and Opex Costs'!M83</f>
        <v>0</v>
      </c>
      <c r="T14" s="181">
        <f>'Sheet_3 Capex and Opex Costs'!N83</f>
        <v>0</v>
      </c>
      <c r="U14" s="181">
        <f>'Sheet_3 Capex and Opex Costs'!O83</f>
        <v>0</v>
      </c>
      <c r="V14" s="181">
        <f>'Sheet_3 Capex and Opex Costs'!P83</f>
        <v>0</v>
      </c>
      <c r="W14" s="181">
        <f>'Sheet_3 Capex and Opex Costs'!Q83</f>
        <v>0</v>
      </c>
      <c r="X14" s="181">
        <f>'Sheet_3 Capex and Opex Costs'!R83</f>
        <v>0</v>
      </c>
      <c r="Y14" s="181">
        <f>'Sheet_3 Capex and Opex Costs'!S83</f>
        <v>0</v>
      </c>
      <c r="Z14" s="181">
        <f>'Sheet_3 Capex and Opex Costs'!T83</f>
        <v>0</v>
      </c>
      <c r="AA14" s="181">
        <f>'Sheet_3 Capex and Opex Costs'!U83</f>
        <v>0</v>
      </c>
      <c r="AB14" s="181">
        <f>'Sheet_3 Capex and Opex Costs'!V83</f>
        <v>0</v>
      </c>
      <c r="AC14" s="181">
        <f>'Sheet_3 Capex and Opex Costs'!W83</f>
        <v>0</v>
      </c>
      <c r="AD14" s="181">
        <f>'Sheet_3 Capex and Opex Costs'!X83</f>
        <v>0</v>
      </c>
      <c r="AE14" s="181">
        <f>'Sheet_3 Capex and Opex Costs'!Y83</f>
        <v>0</v>
      </c>
      <c r="AF14" s="181">
        <f>'Sheet_3 Capex and Opex Costs'!Z83</f>
        <v>0</v>
      </c>
      <c r="AG14" s="181">
        <f>'Sheet_3 Capex and Opex Costs'!AA83</f>
        <v>0</v>
      </c>
      <c r="AH14" s="181">
        <f>'Sheet_3 Capex and Opex Costs'!AB83</f>
        <v>0</v>
      </c>
      <c r="AI14" s="181">
        <f>'Sheet_3 Capex and Opex Costs'!AC83</f>
        <v>0</v>
      </c>
      <c r="AJ14" s="181">
        <f>'Sheet_3 Capex and Opex Costs'!AD83</f>
        <v>0</v>
      </c>
      <c r="AK14" s="181">
        <f>'Sheet_3 Capex and Opex Costs'!AE83</f>
        <v>0</v>
      </c>
      <c r="AL14" s="181">
        <f>'Sheet_3 Capex and Opex Costs'!AF83</f>
        <v>0</v>
      </c>
      <c r="AM14" s="181">
        <f>'Sheet_3 Capex and Opex Costs'!AG83</f>
        <v>0</v>
      </c>
      <c r="AN14" s="181">
        <f>'Sheet_3 Capex and Opex Costs'!AH83</f>
        <v>0</v>
      </c>
      <c r="AO14" s="181">
        <f>'Sheet_3 Capex and Opex Costs'!AI83</f>
        <v>0</v>
      </c>
      <c r="AP14" s="181">
        <f>'Sheet_3 Capex and Opex Costs'!AJ83</f>
        <v>0</v>
      </c>
      <c r="AQ14" s="181">
        <f>'Sheet_3 Capex and Opex Costs'!AK83</f>
        <v>0</v>
      </c>
    </row>
    <row r="15" spans="1:43" ht="15" x14ac:dyDescent="0.25">
      <c r="A15" s="65"/>
      <c r="B15" s="150" t="s">
        <v>8</v>
      </c>
      <c r="C15" s="151"/>
      <c r="D15" s="151"/>
      <c r="E15" s="151"/>
      <c r="F15" s="151"/>
      <c r="G15" s="151"/>
      <c r="H15" s="151"/>
      <c r="I15" s="151"/>
      <c r="J15" s="151"/>
      <c r="K15" s="207">
        <f ca="1">OFFSET($M15,0,analysis_start-2016,1,1)+NPV(discountrate,OFFSET($M15,0,analysis_start-2016+1,1,analysis_period))</f>
        <v>0</v>
      </c>
      <c r="L15" s="152"/>
      <c r="M15" s="152">
        <f t="shared" ref="M15:AP15" si="0">SUM(M12:M14)</f>
        <v>0</v>
      </c>
      <c r="N15" s="152">
        <f t="shared" si="0"/>
        <v>0</v>
      </c>
      <c r="O15" s="152">
        <f t="shared" si="0"/>
        <v>0</v>
      </c>
      <c r="P15" s="152">
        <f t="shared" si="0"/>
        <v>0</v>
      </c>
      <c r="Q15" s="152">
        <f t="shared" si="0"/>
        <v>0</v>
      </c>
      <c r="R15" s="152">
        <f t="shared" si="0"/>
        <v>0</v>
      </c>
      <c r="S15" s="152">
        <f t="shared" si="0"/>
        <v>0</v>
      </c>
      <c r="T15" s="152">
        <f t="shared" si="0"/>
        <v>0</v>
      </c>
      <c r="U15" s="152">
        <f t="shared" si="0"/>
        <v>0</v>
      </c>
      <c r="V15" s="152">
        <f t="shared" si="0"/>
        <v>0</v>
      </c>
      <c r="W15" s="152">
        <f t="shared" si="0"/>
        <v>0</v>
      </c>
      <c r="X15" s="152">
        <f t="shared" si="0"/>
        <v>0</v>
      </c>
      <c r="Y15" s="152">
        <f t="shared" si="0"/>
        <v>0</v>
      </c>
      <c r="Z15" s="152">
        <f t="shared" si="0"/>
        <v>0</v>
      </c>
      <c r="AA15" s="152">
        <f t="shared" si="0"/>
        <v>0</v>
      </c>
      <c r="AB15" s="152">
        <f t="shared" si="0"/>
        <v>0</v>
      </c>
      <c r="AC15" s="152">
        <f t="shared" si="0"/>
        <v>0</v>
      </c>
      <c r="AD15" s="152">
        <f t="shared" si="0"/>
        <v>0</v>
      </c>
      <c r="AE15" s="152">
        <f t="shared" si="0"/>
        <v>0</v>
      </c>
      <c r="AF15" s="152">
        <f t="shared" si="0"/>
        <v>0</v>
      </c>
      <c r="AG15" s="152">
        <f t="shared" si="0"/>
        <v>0</v>
      </c>
      <c r="AH15" s="152">
        <f t="shared" si="0"/>
        <v>0</v>
      </c>
      <c r="AI15" s="152">
        <f t="shared" si="0"/>
        <v>0</v>
      </c>
      <c r="AJ15" s="152">
        <f t="shared" si="0"/>
        <v>0</v>
      </c>
      <c r="AK15" s="152">
        <f t="shared" si="0"/>
        <v>0</v>
      </c>
      <c r="AL15" s="152">
        <f t="shared" si="0"/>
        <v>0</v>
      </c>
      <c r="AM15" s="152">
        <f t="shared" si="0"/>
        <v>0</v>
      </c>
      <c r="AN15" s="152">
        <f t="shared" si="0"/>
        <v>0</v>
      </c>
      <c r="AO15" s="152">
        <f t="shared" si="0"/>
        <v>0</v>
      </c>
      <c r="AP15" s="152">
        <f t="shared" si="0"/>
        <v>0</v>
      </c>
      <c r="AQ15" s="152">
        <f>SUM(AQ12:AQ14)</f>
        <v>0</v>
      </c>
    </row>
    <row r="16" spans="1:43" ht="15" x14ac:dyDescent="0.25">
      <c r="A16" s="65"/>
      <c r="B16" s="153"/>
      <c r="C16" s="65"/>
      <c r="D16" s="65"/>
      <c r="E16" s="65"/>
      <c r="F16" s="65"/>
      <c r="G16" s="65"/>
      <c r="H16" s="65"/>
      <c r="I16" s="65"/>
      <c r="J16" s="65"/>
      <c r="K16" s="162"/>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c r="AQ16" s="160"/>
    </row>
    <row r="17" spans="1:43" ht="15" x14ac:dyDescent="0.25">
      <c r="A17" s="143" t="s">
        <v>134</v>
      </c>
      <c r="B17" s="153"/>
      <c r="C17" s="65"/>
      <c r="D17" s="65"/>
      <c r="E17" s="65"/>
      <c r="F17" s="65"/>
      <c r="G17" s="65"/>
      <c r="H17" s="65"/>
      <c r="I17" s="65"/>
      <c r="J17" s="65"/>
      <c r="K17" s="206"/>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c r="AO17" s="149"/>
      <c r="AP17" s="149"/>
      <c r="AQ17" s="149"/>
    </row>
    <row r="18" spans="1:43" ht="15" x14ac:dyDescent="0.25">
      <c r="A18" s="65"/>
      <c r="B18" s="147" t="s">
        <v>101</v>
      </c>
      <c r="C18" s="65"/>
      <c r="D18" s="65"/>
      <c r="E18" s="65"/>
      <c r="F18" s="65"/>
      <c r="G18" s="148">
        <f t="shared" ref="G18:G19" si="1">analysis_start</f>
        <v>2017</v>
      </c>
      <c r="H18" s="65">
        <f t="shared" ref="H18:H19" si="2">G18+analysis_period</f>
        <v>2032</v>
      </c>
      <c r="I18" s="65"/>
      <c r="J18" s="65"/>
      <c r="K18" s="206">
        <f ca="1">OFFSET($M18,0,analysis_start-2016,1,1)+NPV(discountrate,OFFSET($M18,0,analysis_start-2016+1,1,analysis_period))</f>
        <v>0</v>
      </c>
      <c r="L18" s="159"/>
      <c r="M18" s="149">
        <f>'Sheet 4_Revenue'!H36</f>
        <v>0</v>
      </c>
      <c r="N18" s="149">
        <f>'Sheet 4_Revenue'!I36</f>
        <v>0</v>
      </c>
      <c r="O18" s="149">
        <f>'Sheet 4_Revenue'!J36</f>
        <v>0</v>
      </c>
      <c r="P18" s="149">
        <f>'Sheet 4_Revenue'!K36</f>
        <v>0</v>
      </c>
      <c r="Q18" s="149">
        <f>'Sheet 4_Revenue'!L36</f>
        <v>0</v>
      </c>
      <c r="R18" s="149">
        <f>'Sheet 4_Revenue'!M36</f>
        <v>0</v>
      </c>
      <c r="S18" s="149">
        <f>'Sheet 4_Revenue'!N36</f>
        <v>0</v>
      </c>
      <c r="T18" s="149">
        <f>'Sheet 4_Revenue'!O36</f>
        <v>0</v>
      </c>
      <c r="U18" s="149">
        <f>'Sheet 4_Revenue'!P36</f>
        <v>0</v>
      </c>
      <c r="V18" s="149">
        <f>'Sheet 4_Revenue'!Q36</f>
        <v>0</v>
      </c>
      <c r="W18" s="149">
        <f>'Sheet 4_Revenue'!R36</f>
        <v>0</v>
      </c>
      <c r="X18" s="149">
        <f>'Sheet 4_Revenue'!S36</f>
        <v>0</v>
      </c>
      <c r="Y18" s="149">
        <f>'Sheet 4_Revenue'!T36</f>
        <v>0</v>
      </c>
      <c r="Z18" s="149">
        <f>'Sheet 4_Revenue'!U36</f>
        <v>0</v>
      </c>
      <c r="AA18" s="149">
        <f>'Sheet 4_Revenue'!V36</f>
        <v>0</v>
      </c>
      <c r="AB18" s="149">
        <f>'Sheet 4_Revenue'!W36</f>
        <v>0</v>
      </c>
      <c r="AC18" s="149">
        <f>'Sheet 4_Revenue'!X36</f>
        <v>0</v>
      </c>
      <c r="AD18" s="149">
        <f>'Sheet 4_Revenue'!Y36</f>
        <v>0</v>
      </c>
      <c r="AE18" s="149">
        <f>'Sheet 4_Revenue'!Z36</f>
        <v>0</v>
      </c>
      <c r="AF18" s="149">
        <f>'Sheet 4_Revenue'!AA36</f>
        <v>0</v>
      </c>
      <c r="AG18" s="149">
        <f>'Sheet 4_Revenue'!AB36</f>
        <v>0</v>
      </c>
      <c r="AH18" s="149">
        <f>'Sheet 4_Revenue'!AC36</f>
        <v>0</v>
      </c>
      <c r="AI18" s="149">
        <f>'Sheet 4_Revenue'!AD36</f>
        <v>0</v>
      </c>
      <c r="AJ18" s="149">
        <f>'Sheet 4_Revenue'!AE36</f>
        <v>0</v>
      </c>
      <c r="AK18" s="149">
        <f>'Sheet 4_Revenue'!AF36</f>
        <v>0</v>
      </c>
      <c r="AL18" s="149">
        <f>'Sheet 4_Revenue'!AG36</f>
        <v>0</v>
      </c>
      <c r="AM18" s="149">
        <f>'Sheet 4_Revenue'!AH36</f>
        <v>0</v>
      </c>
      <c r="AN18" s="149">
        <f>'Sheet 4_Revenue'!AI36</f>
        <v>0</v>
      </c>
      <c r="AO18" s="149">
        <f>'Sheet 4_Revenue'!AJ36</f>
        <v>0</v>
      </c>
      <c r="AP18" s="149">
        <f>'Sheet 4_Revenue'!AK36</f>
        <v>0</v>
      </c>
      <c r="AQ18" s="149">
        <f>'Sheet 4_Revenue'!AL36</f>
        <v>0</v>
      </c>
    </row>
    <row r="19" spans="1:43" ht="15" x14ac:dyDescent="0.25">
      <c r="A19" s="65"/>
      <c r="B19" s="147" t="s">
        <v>144</v>
      </c>
      <c r="C19" s="65"/>
      <c r="D19" s="65"/>
      <c r="E19" s="65"/>
      <c r="F19" s="65"/>
      <c r="G19" s="148">
        <f t="shared" si="1"/>
        <v>2017</v>
      </c>
      <c r="H19" s="65">
        <f t="shared" si="2"/>
        <v>2032</v>
      </c>
      <c r="I19" s="65"/>
      <c r="J19" s="65"/>
      <c r="K19" s="206">
        <f ca="1">OFFSET($M19,0,analysis_start-2016,1,1)+NPV(discountrate,OFFSET($M19,0,analysis_start-2016+1,1,analysis_period))</f>
        <v>0</v>
      </c>
      <c r="L19" s="159"/>
      <c r="M19" s="149">
        <f>'Sheet 4_Revenue'!H64</f>
        <v>0</v>
      </c>
      <c r="N19" s="149">
        <f>'Sheet 4_Revenue'!I64</f>
        <v>0</v>
      </c>
      <c r="O19" s="149">
        <f>'Sheet 4_Revenue'!J64</f>
        <v>0</v>
      </c>
      <c r="P19" s="149">
        <f>'Sheet 4_Revenue'!K64</f>
        <v>0</v>
      </c>
      <c r="Q19" s="149">
        <f>'Sheet 4_Revenue'!L64</f>
        <v>0</v>
      </c>
      <c r="R19" s="149">
        <f>'Sheet 4_Revenue'!M64</f>
        <v>0</v>
      </c>
      <c r="S19" s="149">
        <f>'Sheet 4_Revenue'!N64</f>
        <v>0</v>
      </c>
      <c r="T19" s="149">
        <f>'Sheet 4_Revenue'!O64</f>
        <v>0</v>
      </c>
      <c r="U19" s="149">
        <f>'Sheet 4_Revenue'!P64</f>
        <v>0</v>
      </c>
      <c r="V19" s="149">
        <f>'Sheet 4_Revenue'!Q64</f>
        <v>0</v>
      </c>
      <c r="W19" s="149">
        <f>'Sheet 4_Revenue'!R64</f>
        <v>0</v>
      </c>
      <c r="X19" s="149">
        <f>'Sheet 4_Revenue'!S64</f>
        <v>0</v>
      </c>
      <c r="Y19" s="149">
        <f>'Sheet 4_Revenue'!T64</f>
        <v>0</v>
      </c>
      <c r="Z19" s="149">
        <f>'Sheet 4_Revenue'!U64</f>
        <v>0</v>
      </c>
      <c r="AA19" s="149">
        <f>'Sheet 4_Revenue'!V64</f>
        <v>0</v>
      </c>
      <c r="AB19" s="149">
        <f>'Sheet 4_Revenue'!W64</f>
        <v>0</v>
      </c>
      <c r="AC19" s="149">
        <f>'Sheet 4_Revenue'!X64</f>
        <v>0</v>
      </c>
      <c r="AD19" s="149">
        <f>'Sheet 4_Revenue'!Y64</f>
        <v>0</v>
      </c>
      <c r="AE19" s="149">
        <f>'Sheet 4_Revenue'!Z64</f>
        <v>0</v>
      </c>
      <c r="AF19" s="149">
        <f>'Sheet 4_Revenue'!AA64</f>
        <v>0</v>
      </c>
      <c r="AG19" s="149">
        <f>'Sheet 4_Revenue'!AB64</f>
        <v>0</v>
      </c>
      <c r="AH19" s="149">
        <f>'Sheet 4_Revenue'!AC64</f>
        <v>0</v>
      </c>
      <c r="AI19" s="149">
        <f>'Sheet 4_Revenue'!AD64</f>
        <v>0</v>
      </c>
      <c r="AJ19" s="149">
        <f>'Sheet 4_Revenue'!AE64</f>
        <v>0</v>
      </c>
      <c r="AK19" s="149">
        <f>'Sheet 4_Revenue'!AF64</f>
        <v>0</v>
      </c>
      <c r="AL19" s="149">
        <f>'Sheet 4_Revenue'!AG64</f>
        <v>0</v>
      </c>
      <c r="AM19" s="149">
        <f>'Sheet 4_Revenue'!AH64</f>
        <v>0</v>
      </c>
      <c r="AN19" s="149">
        <f>'Sheet 4_Revenue'!AI64</f>
        <v>0</v>
      </c>
      <c r="AO19" s="149">
        <f>'Sheet 4_Revenue'!AJ64</f>
        <v>0</v>
      </c>
      <c r="AP19" s="149">
        <f>'Sheet 4_Revenue'!AK64</f>
        <v>0</v>
      </c>
      <c r="AQ19" s="149">
        <f>'Sheet 4_Revenue'!AL64</f>
        <v>0</v>
      </c>
    </row>
    <row r="20" spans="1:43" s="24" customFormat="1" ht="15" x14ac:dyDescent="0.25">
      <c r="A20" s="161"/>
      <c r="B20" s="150" t="s">
        <v>145</v>
      </c>
      <c r="C20" s="151"/>
      <c r="D20" s="151"/>
      <c r="E20" s="151"/>
      <c r="F20" s="151"/>
      <c r="G20" s="154"/>
      <c r="H20" s="151"/>
      <c r="I20" s="151"/>
      <c r="J20" s="151"/>
      <c r="K20" s="207">
        <f ca="1">OFFSET($M20,0,analysis_start-2016,1,1)+NPV(discountrate,OFFSET($M20,0,analysis_start-2016+1,1,analysis_period))</f>
        <v>0</v>
      </c>
      <c r="L20" s="155"/>
      <c r="M20" s="152">
        <f>M18+M19</f>
        <v>0</v>
      </c>
      <c r="N20" s="152">
        <f t="shared" ref="N20:AQ20" si="3">N18+N19</f>
        <v>0</v>
      </c>
      <c r="O20" s="152">
        <f t="shared" si="3"/>
        <v>0</v>
      </c>
      <c r="P20" s="152">
        <f t="shared" si="3"/>
        <v>0</v>
      </c>
      <c r="Q20" s="152">
        <f t="shared" si="3"/>
        <v>0</v>
      </c>
      <c r="R20" s="152">
        <f t="shared" si="3"/>
        <v>0</v>
      </c>
      <c r="S20" s="152">
        <f t="shared" si="3"/>
        <v>0</v>
      </c>
      <c r="T20" s="152">
        <f t="shared" si="3"/>
        <v>0</v>
      </c>
      <c r="U20" s="152">
        <f t="shared" si="3"/>
        <v>0</v>
      </c>
      <c r="V20" s="152">
        <f t="shared" si="3"/>
        <v>0</v>
      </c>
      <c r="W20" s="152">
        <f t="shared" si="3"/>
        <v>0</v>
      </c>
      <c r="X20" s="152">
        <f t="shared" si="3"/>
        <v>0</v>
      </c>
      <c r="Y20" s="152">
        <f t="shared" si="3"/>
        <v>0</v>
      </c>
      <c r="Z20" s="152">
        <f t="shared" si="3"/>
        <v>0</v>
      </c>
      <c r="AA20" s="152">
        <f t="shared" si="3"/>
        <v>0</v>
      </c>
      <c r="AB20" s="152">
        <f t="shared" si="3"/>
        <v>0</v>
      </c>
      <c r="AC20" s="152">
        <f t="shared" si="3"/>
        <v>0</v>
      </c>
      <c r="AD20" s="152">
        <f t="shared" si="3"/>
        <v>0</v>
      </c>
      <c r="AE20" s="152">
        <f t="shared" si="3"/>
        <v>0</v>
      </c>
      <c r="AF20" s="152">
        <f t="shared" si="3"/>
        <v>0</v>
      </c>
      <c r="AG20" s="152">
        <f t="shared" si="3"/>
        <v>0</v>
      </c>
      <c r="AH20" s="152">
        <f t="shared" si="3"/>
        <v>0</v>
      </c>
      <c r="AI20" s="152">
        <f t="shared" si="3"/>
        <v>0</v>
      </c>
      <c r="AJ20" s="152">
        <f t="shared" si="3"/>
        <v>0</v>
      </c>
      <c r="AK20" s="152">
        <f t="shared" si="3"/>
        <v>0</v>
      </c>
      <c r="AL20" s="152">
        <f t="shared" si="3"/>
        <v>0</v>
      </c>
      <c r="AM20" s="152">
        <f t="shared" si="3"/>
        <v>0</v>
      </c>
      <c r="AN20" s="152">
        <f t="shared" si="3"/>
        <v>0</v>
      </c>
      <c r="AO20" s="152">
        <f t="shared" si="3"/>
        <v>0</v>
      </c>
      <c r="AP20" s="152">
        <f t="shared" si="3"/>
        <v>0</v>
      </c>
      <c r="AQ20" s="152">
        <f t="shared" si="3"/>
        <v>0</v>
      </c>
    </row>
    <row r="21" spans="1:43" s="24" customFormat="1" ht="15" x14ac:dyDescent="0.25">
      <c r="A21" s="161"/>
      <c r="B21" s="183"/>
      <c r="C21" s="161"/>
      <c r="D21" s="161"/>
      <c r="E21" s="161"/>
      <c r="F21" s="161"/>
      <c r="G21" s="184"/>
      <c r="H21" s="161"/>
      <c r="I21" s="161"/>
      <c r="J21" s="161"/>
      <c r="K21" s="162"/>
      <c r="L21" s="185"/>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160"/>
      <c r="AO21" s="160"/>
      <c r="AP21" s="160"/>
      <c r="AQ21" s="160"/>
    </row>
    <row r="22" spans="1:43" s="24" customFormat="1" ht="15" x14ac:dyDescent="0.25">
      <c r="A22" s="200" t="s">
        <v>147</v>
      </c>
      <c r="B22" s="183"/>
      <c r="C22" s="161"/>
      <c r="D22" s="161"/>
      <c r="E22" s="161"/>
      <c r="F22" s="161"/>
      <c r="G22" s="148"/>
      <c r="H22" s="65"/>
      <c r="I22" s="161"/>
      <c r="J22" s="161"/>
      <c r="K22" s="199">
        <f ca="1">OFFSET($M22,0,analysis_start-2016,1,1)+NPV(discountrate,OFFSET($M22,0,analysis_start-2016+1,1,analysis_period))</f>
        <v>0</v>
      </c>
      <c r="L22" s="186"/>
      <c r="M22" s="186">
        <f>M20-M15</f>
        <v>0</v>
      </c>
      <c r="N22" s="186">
        <f t="shared" ref="N22:AQ22" si="4">N20-N15</f>
        <v>0</v>
      </c>
      <c r="O22" s="186">
        <f t="shared" si="4"/>
        <v>0</v>
      </c>
      <c r="P22" s="186">
        <f t="shared" si="4"/>
        <v>0</v>
      </c>
      <c r="Q22" s="186">
        <f t="shared" si="4"/>
        <v>0</v>
      </c>
      <c r="R22" s="186">
        <f t="shared" si="4"/>
        <v>0</v>
      </c>
      <c r="S22" s="186">
        <f t="shared" si="4"/>
        <v>0</v>
      </c>
      <c r="T22" s="186">
        <f t="shared" si="4"/>
        <v>0</v>
      </c>
      <c r="U22" s="186">
        <f t="shared" si="4"/>
        <v>0</v>
      </c>
      <c r="V22" s="186">
        <f t="shared" si="4"/>
        <v>0</v>
      </c>
      <c r="W22" s="186">
        <f t="shared" si="4"/>
        <v>0</v>
      </c>
      <c r="X22" s="186">
        <f t="shared" si="4"/>
        <v>0</v>
      </c>
      <c r="Y22" s="186">
        <f t="shared" si="4"/>
        <v>0</v>
      </c>
      <c r="Z22" s="186">
        <f t="shared" si="4"/>
        <v>0</v>
      </c>
      <c r="AA22" s="186">
        <f t="shared" si="4"/>
        <v>0</v>
      </c>
      <c r="AB22" s="186">
        <f t="shared" si="4"/>
        <v>0</v>
      </c>
      <c r="AC22" s="186">
        <f t="shared" si="4"/>
        <v>0</v>
      </c>
      <c r="AD22" s="186">
        <f t="shared" si="4"/>
        <v>0</v>
      </c>
      <c r="AE22" s="186">
        <f t="shared" si="4"/>
        <v>0</v>
      </c>
      <c r="AF22" s="186">
        <f t="shared" si="4"/>
        <v>0</v>
      </c>
      <c r="AG22" s="186">
        <f t="shared" si="4"/>
        <v>0</v>
      </c>
      <c r="AH22" s="186">
        <f t="shared" si="4"/>
        <v>0</v>
      </c>
      <c r="AI22" s="186">
        <f t="shared" si="4"/>
        <v>0</v>
      </c>
      <c r="AJ22" s="186">
        <f t="shared" si="4"/>
        <v>0</v>
      </c>
      <c r="AK22" s="186">
        <f t="shared" si="4"/>
        <v>0</v>
      </c>
      <c r="AL22" s="186">
        <f t="shared" si="4"/>
        <v>0</v>
      </c>
      <c r="AM22" s="186">
        <f t="shared" si="4"/>
        <v>0</v>
      </c>
      <c r="AN22" s="186">
        <f t="shared" si="4"/>
        <v>0</v>
      </c>
      <c r="AO22" s="186">
        <f t="shared" si="4"/>
        <v>0</v>
      </c>
      <c r="AP22" s="186">
        <f t="shared" si="4"/>
        <v>0</v>
      </c>
      <c r="AQ22" s="186">
        <f t="shared" si="4"/>
        <v>0</v>
      </c>
    </row>
    <row r="23" spans="1:43" ht="15" x14ac:dyDescent="0.25">
      <c r="A23" s="65"/>
      <c r="B23" s="156"/>
      <c r="C23" s="157"/>
      <c r="D23" s="157"/>
      <c r="E23" s="157"/>
      <c r="F23" s="157"/>
      <c r="G23" s="157"/>
      <c r="H23" s="157"/>
      <c r="I23" s="157"/>
      <c r="J23" s="157"/>
      <c r="K23" s="158"/>
      <c r="L23" s="159"/>
      <c r="M23" s="162"/>
      <c r="N23" s="162"/>
      <c r="O23" s="162"/>
      <c r="P23" s="162"/>
      <c r="Q23" s="162"/>
      <c r="R23" s="162"/>
      <c r="S23" s="162"/>
      <c r="T23" s="162"/>
      <c r="U23" s="162"/>
      <c r="V23" s="162"/>
      <c r="W23" s="162"/>
      <c r="X23" s="162"/>
      <c r="Y23" s="162"/>
      <c r="Z23" s="162"/>
      <c r="AA23" s="162"/>
      <c r="AB23" s="162"/>
      <c r="AC23" s="163"/>
      <c r="AD23" s="163"/>
      <c r="AE23" s="163"/>
      <c r="AF23" s="163"/>
      <c r="AG23" s="163"/>
      <c r="AH23" s="163"/>
      <c r="AI23" s="163"/>
      <c r="AJ23" s="163"/>
      <c r="AK23" s="163"/>
      <c r="AL23" s="163"/>
      <c r="AM23" s="163"/>
      <c r="AN23" s="163"/>
      <c r="AO23" s="163"/>
      <c r="AP23" s="163"/>
      <c r="AQ23" s="163"/>
    </row>
    <row r="24" spans="1:43" s="205" customFormat="1" x14ac:dyDescent="0.2">
      <c r="A24" s="203" t="s">
        <v>11</v>
      </c>
      <c r="B24" s="77"/>
      <c r="C24" s="77"/>
      <c r="D24" s="77"/>
      <c r="E24" s="77"/>
      <c r="F24" s="77"/>
      <c r="G24" s="77"/>
      <c r="H24" s="77"/>
      <c r="I24" s="204"/>
      <c r="J24" s="77"/>
      <c r="K24" s="303">
        <f ca="1">OFFSET($M24,0,analysis_start-2016,1,1)+NPV(discountrate,OFFSET($M24,0,analysis_start-2016+1,1,analysis_period))</f>
        <v>0</v>
      </c>
      <c r="L24" s="304"/>
      <c r="M24" s="305">
        <f>(M20-'Sheet 5_Base Case'!M20)-(M15-'Sheet 5_Base Case'!M15)</f>
        <v>0</v>
      </c>
      <c r="N24" s="305">
        <f>(N20-'Sheet 5_Base Case'!N20)-(N15-'Sheet 5_Base Case'!N15)</f>
        <v>0</v>
      </c>
      <c r="O24" s="305">
        <f>(O20-'Sheet 5_Base Case'!O20)-(O15-'Sheet 5_Base Case'!O15)</f>
        <v>0</v>
      </c>
      <c r="P24" s="305">
        <f>(P20-'Sheet 5_Base Case'!P20)-(P15-'Sheet 5_Base Case'!P15)</f>
        <v>0</v>
      </c>
      <c r="Q24" s="305">
        <f>(Q20-'Sheet 5_Base Case'!Q20)-(Q15-'Sheet 5_Base Case'!Q15)</f>
        <v>0</v>
      </c>
      <c r="R24" s="305">
        <f>(R20-'Sheet 5_Base Case'!R20)-(R15-'Sheet 5_Base Case'!R15)</f>
        <v>0</v>
      </c>
      <c r="S24" s="305">
        <f>(S20-'Sheet 5_Base Case'!S20)-(S15-'Sheet 5_Base Case'!S15)</f>
        <v>0</v>
      </c>
      <c r="T24" s="305">
        <f>(T20-'Sheet 5_Base Case'!T20)-(T15-'Sheet 5_Base Case'!T15)</f>
        <v>0</v>
      </c>
      <c r="U24" s="305">
        <f>(U20-'Sheet 5_Base Case'!U20)-(U15-'Sheet 5_Base Case'!U15)</f>
        <v>0</v>
      </c>
      <c r="V24" s="305">
        <f>(V20-'Sheet 5_Base Case'!V20)-(V15-'Sheet 5_Base Case'!V15)</f>
        <v>0</v>
      </c>
      <c r="W24" s="305">
        <f>(W20-'Sheet 5_Base Case'!W20)-(W15-'Sheet 5_Base Case'!W15)</f>
        <v>0</v>
      </c>
      <c r="X24" s="305">
        <f>(X20-'Sheet 5_Base Case'!X20)-(X15-'Sheet 5_Base Case'!X15)</f>
        <v>0</v>
      </c>
      <c r="Y24" s="305">
        <f>(Y20-'Sheet 5_Base Case'!Y20)-(Y15-'Sheet 5_Base Case'!Y15)</f>
        <v>0</v>
      </c>
      <c r="Z24" s="305">
        <f>(Z20-'Sheet 5_Base Case'!Z20)-(Z15-'Sheet 5_Base Case'!Z15)</f>
        <v>0</v>
      </c>
      <c r="AA24" s="305">
        <f>(AA20-'Sheet 5_Base Case'!AA20)-(AA15-'Sheet 5_Base Case'!AA15)</f>
        <v>0</v>
      </c>
      <c r="AB24" s="305">
        <f>(AB20-'Sheet 5_Base Case'!AB20)-(AB15-'Sheet 5_Base Case'!AB15)</f>
        <v>0</v>
      </c>
      <c r="AC24" s="305">
        <f>(AC20-'Sheet 5_Base Case'!AC20)-(AC15-'Sheet 5_Base Case'!AC15)</f>
        <v>0</v>
      </c>
      <c r="AD24" s="305">
        <f>(AD20-'Sheet 5_Base Case'!AD20)-(AD15-'Sheet 5_Base Case'!AD15)</f>
        <v>0</v>
      </c>
      <c r="AE24" s="305">
        <f>(AE20-'Sheet 5_Base Case'!AE20)-(AE15-'Sheet 5_Base Case'!AE15)</f>
        <v>0</v>
      </c>
      <c r="AF24" s="305">
        <f>(AF20-'Sheet 5_Base Case'!AF20)-(AF15-'Sheet 5_Base Case'!AF15)</f>
        <v>0</v>
      </c>
      <c r="AG24" s="305">
        <f>(AG20-'Sheet 5_Base Case'!AG20)-(AG15-'Sheet 5_Base Case'!AG15)</f>
        <v>0</v>
      </c>
      <c r="AH24" s="305">
        <f>(AH20-'Sheet 5_Base Case'!AH20)-(AH15-'Sheet 5_Base Case'!AH15)</f>
        <v>0</v>
      </c>
      <c r="AI24" s="305">
        <f>(AI20-'Sheet 5_Base Case'!AI20)-(AI15-'Sheet 5_Base Case'!AI15)</f>
        <v>0</v>
      </c>
      <c r="AJ24" s="305">
        <f>(AJ20-'Sheet 5_Base Case'!AJ20)-(AJ15-'Sheet 5_Base Case'!AJ15)</f>
        <v>0</v>
      </c>
      <c r="AK24" s="305">
        <f>(AK20-'Sheet 5_Base Case'!AK20)-(AK15-'Sheet 5_Base Case'!AK15)</f>
        <v>0</v>
      </c>
      <c r="AL24" s="305">
        <f>(AL20-'Sheet 5_Base Case'!AL20)-(AL15-'Sheet 5_Base Case'!AL15)</f>
        <v>0</v>
      </c>
      <c r="AM24" s="305">
        <f>(AM20-'Sheet 5_Base Case'!AM20)-(AM15-'Sheet 5_Base Case'!AM15)</f>
        <v>0</v>
      </c>
      <c r="AN24" s="305">
        <f>(AN20-'Sheet 5_Base Case'!AN20)-(AN15-'Sheet 5_Base Case'!AN15)</f>
        <v>0</v>
      </c>
      <c r="AO24" s="305">
        <f>(AO20-'Sheet 5_Base Case'!AO20)-(AO15-'Sheet 5_Base Case'!AO15)</f>
        <v>0</v>
      </c>
      <c r="AP24" s="305">
        <f>(AP20-'Sheet 5_Base Case'!AP20)-(AP15-'Sheet 5_Base Case'!AP15)</f>
        <v>0</v>
      </c>
      <c r="AQ24" s="305">
        <f>(AQ20-'Sheet 5_Base Case'!AQ20)-(AQ15-'Sheet 5_Base Case'!AQ15)</f>
        <v>0</v>
      </c>
    </row>
    <row r="25" spans="1:43" x14ac:dyDescent="0.2">
      <c r="L25" s="118"/>
    </row>
    <row r="26" spans="1:43" ht="16.5" thickBot="1" x14ac:dyDescent="0.3">
      <c r="A26" s="187" t="s">
        <v>117</v>
      </c>
      <c r="B26" s="187"/>
      <c r="C26" s="187"/>
      <c r="D26" s="188"/>
      <c r="M26" s="4"/>
    </row>
    <row r="27" spans="1:43" ht="15.75" x14ac:dyDescent="0.25">
      <c r="A27" s="190" t="s">
        <v>148</v>
      </c>
      <c r="B27" s="191"/>
      <c r="C27" s="191"/>
      <c r="D27" s="192"/>
      <c r="M27" s="4"/>
    </row>
    <row r="28" spans="1:43" x14ac:dyDescent="0.2">
      <c r="A28" s="193" t="s">
        <v>150</v>
      </c>
      <c r="B28" s="194">
        <f>discountrate</f>
        <v>7.0000000000000007E-2</v>
      </c>
      <c r="C28" s="161"/>
      <c r="D28" s="300">
        <f ca="1">OFFSET($M22,0,analysis_start-2016,1,1)+NPV(discountrate,OFFSET($M22,0,analysis_start-2016+1,1,analysis_period))</f>
        <v>0</v>
      </c>
      <c r="M28" s="4"/>
    </row>
    <row r="29" spans="1:43" x14ac:dyDescent="0.2">
      <c r="A29" s="193" t="s">
        <v>150</v>
      </c>
      <c r="B29" s="194">
        <f>discountrate_low</f>
        <v>0.1</v>
      </c>
      <c r="C29" s="161"/>
      <c r="D29" s="300">
        <f ca="1">OFFSET($M22,0,analysis_start-2016,1,1)+NPV(discountrate_low,OFFSET($M22,0,analysis_start-2016+1,1,analysis_period))</f>
        <v>0</v>
      </c>
    </row>
    <row r="30" spans="1:43" x14ac:dyDescent="0.2">
      <c r="A30" s="193" t="s">
        <v>150</v>
      </c>
      <c r="B30" s="194">
        <f>discountrate_high</f>
        <v>0.15</v>
      </c>
      <c r="C30" s="161"/>
      <c r="D30" s="300">
        <f ca="1">OFFSET($M22,0,analysis_start-2016,1,1)+NPV(discountrate_high,OFFSET($M22,0,analysis_start-2016+1,1,analysis_period))</f>
        <v>0</v>
      </c>
      <c r="K30" s="6"/>
    </row>
    <row r="31" spans="1:43" ht="15.75" x14ac:dyDescent="0.25">
      <c r="A31" s="195" t="s">
        <v>149</v>
      </c>
      <c r="B31" s="161"/>
      <c r="C31" s="161"/>
      <c r="D31" s="302"/>
    </row>
    <row r="32" spans="1:43" x14ac:dyDescent="0.2">
      <c r="A32" s="193" t="s">
        <v>150</v>
      </c>
      <c r="B32" s="194">
        <f>discountrate</f>
        <v>7.0000000000000007E-2</v>
      </c>
      <c r="C32" s="161"/>
      <c r="D32" s="300">
        <f ca="1">OFFSET($M24,0,analysis_start-2016,1,1)+NPV(discountrate,OFFSET($M24,0,analysis_start-2016+1,1,analysis_period))</f>
        <v>0</v>
      </c>
      <c r="M32" s="4"/>
    </row>
    <row r="33" spans="1:11" x14ac:dyDescent="0.2">
      <c r="A33" s="193" t="s">
        <v>150</v>
      </c>
      <c r="B33" s="194">
        <f>discountrate_low</f>
        <v>0.1</v>
      </c>
      <c r="C33" s="161"/>
      <c r="D33" s="300">
        <f ca="1">OFFSET($M24,0,analysis_start-2016,1,1)+NPV(discountrate_low,OFFSET($M24,0,analysis_start-2016+1,1,analysis_period))</f>
        <v>0</v>
      </c>
    </row>
    <row r="34" spans="1:11" ht="13.5" thickBot="1" x14ac:dyDescent="0.25">
      <c r="A34" s="196" t="s">
        <v>150</v>
      </c>
      <c r="B34" s="197">
        <f>discountrate_high</f>
        <v>0.15</v>
      </c>
      <c r="C34" s="198"/>
      <c r="D34" s="301">
        <f ca="1">OFFSET($M24,0,analysis_start-2016,1,1)+NPV(discountrate_high,OFFSET($M24,0,analysis_start-2016+1,1,analysis_period))</f>
        <v>0</v>
      </c>
      <c r="K34" s="6"/>
    </row>
    <row r="1048576" spans="1:1" x14ac:dyDescent="0.2">
      <c r="A1048576" s="189"/>
    </row>
  </sheetData>
  <pageMargins left="0.70866141732283472" right="0.70866141732283472" top="0.74803149606299213" bottom="0.74803149606299213" header="0.31496062992125984" footer="0.31496062992125984"/>
  <pageSetup paperSize="9" scale="27" orientation="landscape" r:id="rId1"/>
  <colBreaks count="1" manualBreakCount="1">
    <brk id="2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zoomScaleNormal="100" zoomScaleSheetLayoutView="115" workbookViewId="0">
      <selection activeCell="C27" sqref="C27"/>
    </sheetView>
  </sheetViews>
  <sheetFormatPr defaultColWidth="9.28515625" defaultRowHeight="12.75" x14ac:dyDescent="0.2"/>
  <cols>
    <col min="1" max="16384" width="9.28515625" style="1"/>
  </cols>
  <sheetData>
    <row r="1" spans="1:2" ht="15" x14ac:dyDescent="0.2">
      <c r="A1" s="15"/>
    </row>
    <row r="2" spans="1:2" ht="14.25" x14ac:dyDescent="0.2">
      <c r="A2" s="10"/>
    </row>
    <row r="3" spans="1:2" ht="14.25" x14ac:dyDescent="0.2">
      <c r="A3" s="10"/>
    </row>
    <row r="4" spans="1:2" x14ac:dyDescent="0.2">
      <c r="A4" s="11"/>
    </row>
    <row r="5" spans="1:2" x14ac:dyDescent="0.2">
      <c r="A5" s="11"/>
    </row>
    <row r="6" spans="1:2" ht="14.25" x14ac:dyDescent="0.2">
      <c r="A6" s="10"/>
    </row>
    <row r="8" spans="1:2" ht="13.5" x14ac:dyDescent="0.2">
      <c r="A8" s="12"/>
    </row>
    <row r="9" spans="1:2" x14ac:dyDescent="0.2">
      <c r="A9" s="13"/>
      <c r="B9" s="14"/>
    </row>
    <row r="10" spans="1:2" x14ac:dyDescent="0.2">
      <c r="A10" s="13"/>
      <c r="B10" s="14"/>
    </row>
  </sheetData>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23</vt:i4>
      </vt:variant>
    </vt:vector>
  </HeadingPairs>
  <TitlesOfParts>
    <vt:vector size="32" baseType="lpstr">
      <vt:lpstr>Cover</vt:lpstr>
      <vt:lpstr>Results</vt:lpstr>
      <vt:lpstr>Sheet 1_Overarching Assumptions</vt:lpstr>
      <vt:lpstr>Sheet_2 Inputs &amp; Outputs (t)</vt:lpstr>
      <vt:lpstr>Sheet_3 Capex and Opex Costs</vt:lpstr>
      <vt:lpstr>Sheet 4_Revenue</vt:lpstr>
      <vt:lpstr>Sheet 5_Base Case</vt:lpstr>
      <vt:lpstr>Sheet 6_Scenario 1</vt:lpstr>
      <vt:lpstr>Sheet 7_Financial Analysis</vt:lpstr>
      <vt:lpstr>'Sheet 7_Financial Analysis'!_ftn1</vt:lpstr>
      <vt:lpstr>'Sheet 7_Financial Analysis'!_ftn2</vt:lpstr>
      <vt:lpstr>'Sheet 7_Financial Analysis'!_ftn3</vt:lpstr>
      <vt:lpstr>'Sheet 7_Financial Analysis'!_ftn4</vt:lpstr>
      <vt:lpstr>'Sheet 7_Financial Analysis'!_ftnref1</vt:lpstr>
      <vt:lpstr>'Sheet 7_Financial Analysis'!_ftnref2</vt:lpstr>
      <vt:lpstr>'Sheet 7_Financial Analysis'!_ftnref3</vt:lpstr>
      <vt:lpstr>'Sheet 7_Financial Analysis'!_ftnref4</vt:lpstr>
      <vt:lpstr>analysis_period</vt:lpstr>
      <vt:lpstr>analysis_start</vt:lpstr>
      <vt:lpstr>discountrate</vt:lpstr>
      <vt:lpstr>discountrate_high</vt:lpstr>
      <vt:lpstr>discountrate_low</vt:lpstr>
      <vt:lpstr>Inflation_rate</vt:lpstr>
      <vt:lpstr>'Sheet 7_Financial Analysis'!OLE_LINK1</vt:lpstr>
      <vt:lpstr>Results!Print_Area</vt:lpstr>
      <vt:lpstr>'Sheet 1_Overarching Assumptions'!Print_Area</vt:lpstr>
      <vt:lpstr>'Sheet 4_Revenue'!Print_Area</vt:lpstr>
      <vt:lpstr>'Sheet 5_Base Case'!Print_Area</vt:lpstr>
      <vt:lpstr>'Sheet 6_Scenario 1'!Print_Area</vt:lpstr>
      <vt:lpstr>'Sheet_3 Capex and Opex Costs'!Print_Area</vt:lpstr>
      <vt:lpstr>Product_Options</vt:lpstr>
      <vt:lpstr>test_options</vt:lpstr>
    </vt:vector>
  </TitlesOfParts>
  <Manager>Mark Jacobs Pty Ltd</Manager>
  <Company>Mark Jacobs Pty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Financial Analysis - Resource Recovery</dc:title>
  <dc:subject>Financial Analysis - Resource Recovery grants program</dc:subject>
  <dc:creator>Mark Jacobs Pty Ltd</dc:creator>
  <cp:keywords>Environmental Trust, Trust, Resource Recovery Facility Expansion and Enhancement, Resource Recovery grants program, grants and funding, grants, waste less recycle more grants</cp:keywords>
  <cp:lastModifiedBy>Alan Wigg</cp:lastModifiedBy>
  <cp:lastPrinted>2017-10-25T02:04:55Z</cp:lastPrinted>
  <dcterms:created xsi:type="dcterms:W3CDTF">2013-03-06T22:26:18Z</dcterms:created>
  <dcterms:modified xsi:type="dcterms:W3CDTF">2017-11-06T03:43:32Z</dcterms:modified>
  <cp:category>Environmental Trust Grants Funding</cp:category>
</cp:coreProperties>
</file>